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-120" yWindow="-120" windowWidth="28920" windowHeight="16110" xr2:uid="{00000000-000D-0000-FFFF-FFFF00000000}"/>
  </bookViews>
  <sheets>
    <sheet name="НАЧАЛО" sheetId="3" r:id="rId1"/>
    <sheet name="ПЛАН МАРКЕТИНГОВОГО БЮДЖЕТА" sheetId="1" r:id="rId2"/>
    <sheet name="ДИАГРАММА КАТЕГОРИЙ" sheetId="2" r:id="rId3"/>
  </sheets>
  <definedNames>
    <definedName name="_xlnm.Print_Titles" localSheetId="1">'ПЛАН МАРКЕТИНГОВОГО БЮДЖЕТА'!$10:$10</definedName>
    <definedName name="КоличествоУчастников">'ПЛАН МАРКЕТИНГОВОГО БЮДЖЕТА'!$D$4</definedName>
    <definedName name="Основная_категория_среза">#N/A</definedName>
    <definedName name="РасходыНаМероприятие">'ПЛАН МАРКЕТИНГОВОГО БЮДЖЕТА'!$D$5</definedName>
  </definedNames>
  <calcPr calcId="191029"/>
  <pivotCaches>
    <pivotCache cacheId="3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24" i="1"/>
  <c r="F12" i="1"/>
  <c r="F36" i="1" l="1"/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1" i="1"/>
  <c r="D8" i="1" l="1"/>
  <c r="D5" i="1"/>
  <c r="D6" i="1" s="1"/>
  <c r="D7" i="1"/>
</calcChain>
</file>

<file path=xl/sharedStrings.xml><?xml version="1.0" encoding="utf-8"?>
<sst xmlns="http://schemas.openxmlformats.org/spreadsheetml/2006/main" count="158" uniqueCount="94">
  <si>
    <t>Об этом шаблоне</t>
  </si>
  <si>
    <t>Введите категории, объемы и затраты в таблицу на листе бюджетного плана маркетинга. Затраты на мероприятия и ожидаемый общий итог по маркетингу рассчитываются автоматически.</t>
  </si>
  <si>
    <t>Гистограмма с группировкой автоматически обновляется на листе диаграммы по категориям.</t>
  </si>
  <si>
    <t>Примечание. </t>
  </si>
  <si>
    <t>Чтобы получить дополнительные сведения о таблице, нажмите клавиши SHIFT+F10, выберите пункт “Таблица”, а затем — “Замещающий текст”. В случае сводных таблиц нажмите клавиши SHIFT+F10 в таблице, выберите “Параметры сводной таблицы”, а затем откройте вкладку “Замещающий текст”.</t>
  </si>
  <si>
    <t>Создайте бюджетный план маркетинга на этом листе. В ячейках этого столбца содержатся полезные инструкции по использованию этого листа. Чтобы приступить к работе, нажмите СТРЕЛКУ ВНИЗ.</t>
  </si>
  <si>
    <t>Ячейка справа содержит название книги.</t>
  </si>
  <si>
    <t>В ячейке E3 содержится срез для фильтрации данных таблицы по основной категории.</t>
  </si>
  <si>
    <t>Введите количество участников в ячейке D4.</t>
  </si>
  <si>
    <t>В ячейке D5 автоматически рассчитываются затраты на мероприятие.</t>
  </si>
  <si>
    <t>В ячейке D6 автоматически рассчитывается стоимость мероприятия на одного человека.</t>
  </si>
  <si>
    <t>В ячейке D7 автоматически рассчитывается ожидаемый общий итог по маркетингу.</t>
  </si>
  <si>
    <t>В ячейке D8 автоматически рассчитывается промежуточный итог. В ячейке A10 представлены дальнейшие инструкции.</t>
  </si>
  <si>
    <t>Введите сведения в таблице данных, начиная с ячейки справа.</t>
  </si>
  <si>
    <t>БЮДЖЕТНЫЙ ПЛАН МАРКЕТИНГА</t>
  </si>
  <si>
    <t>КОЛИЧЕСТВО УЧАСТНИКОВ</t>
  </si>
  <si>
    <t>ЗАТРАТЫ НА МЕРОПРИЯТИЕ</t>
  </si>
  <si>
    <t>СТОИМОСТЬ МЕРОПРИЯТИЯ НА ОДНОГО ЧЕЛОВЕКА</t>
  </si>
  <si>
    <t>ОЖИДАЕМЫЙ ОБЩИЙ ИТОГ ПО МАРКЕТИНГУ</t>
  </si>
  <si>
    <t>ПРОМЕЖУТОЧНЫЙ ИТОГ</t>
  </si>
  <si>
    <t>Основная категория</t>
  </si>
  <si>
    <t>Исследования</t>
  </si>
  <si>
    <t>Коммуникации</t>
  </si>
  <si>
    <t>Сети</t>
  </si>
  <si>
    <t>Мероприятия</t>
  </si>
  <si>
    <t>Аудио- и видеоуслуги</t>
  </si>
  <si>
    <t>Дополнительные затраты</t>
  </si>
  <si>
    <t>Подарки</t>
  </si>
  <si>
    <t>Рекламные акции</t>
  </si>
  <si>
    <t>Реклама</t>
  </si>
  <si>
    <t>Связи с общественностью</t>
  </si>
  <si>
    <t>Дополнительная категория</t>
  </si>
  <si>
    <t>Услуги исследовательской компании</t>
  </si>
  <si>
    <t>Исследование материалов в Интернете</t>
  </si>
  <si>
    <t>Независимое исследование</t>
  </si>
  <si>
    <t>Прочие исследования</t>
  </si>
  <si>
    <t>Рекламные буклеты</t>
  </si>
  <si>
    <t>Телевидение</t>
  </si>
  <si>
    <t>Радио</t>
  </si>
  <si>
    <t>Интернет</t>
  </si>
  <si>
    <t>Членство в группах</t>
  </si>
  <si>
    <t>Членство в организациях</t>
  </si>
  <si>
    <t>Подписки</t>
  </si>
  <si>
    <t>Количество участников</t>
  </si>
  <si>
    <t>Питание (завтрак, обед или ужин)</t>
  </si>
  <si>
    <t>Еда</t>
  </si>
  <si>
    <t>Налог (10 %)</t>
  </si>
  <si>
    <t>Чаевые (еда и напитки) (20 %)</t>
  </si>
  <si>
    <t>Обслуживание автостоянки</t>
  </si>
  <si>
    <t>Развлечения 1</t>
  </si>
  <si>
    <t>Развлечения 2</t>
  </si>
  <si>
    <t>Другие услуги</t>
  </si>
  <si>
    <t>Базовая система озвучения и подиум</t>
  </si>
  <si>
    <t>Экран</t>
  </si>
  <si>
    <t>Проектор для XGA- или видеоданных в прокат</t>
  </si>
  <si>
    <t>Беспроводная мышь</t>
  </si>
  <si>
    <t>Разветвители питания</t>
  </si>
  <si>
    <t>Шнуры-удлинители</t>
  </si>
  <si>
    <t>Петличный микрофон</t>
  </si>
  <si>
    <t>Рабочие и техники (аудио и видео)</t>
  </si>
  <si>
    <t>Налог (8,8 %)</t>
  </si>
  <si>
    <t>Приглашение 
(затраты на печать и рассылку по почте)</t>
  </si>
  <si>
    <t>Время и издержки</t>
  </si>
  <si>
    <t>Сотрудники компании (время и издержки)</t>
  </si>
  <si>
    <t>Отзывы клиентов (время и издержки)</t>
  </si>
  <si>
    <t>Подарок 1</t>
  </si>
  <si>
    <t>Подарок 2</t>
  </si>
  <si>
    <t>Продукты в подарок</t>
  </si>
  <si>
    <t>Скидки на продукты</t>
  </si>
  <si>
    <t>Специальные предложения</t>
  </si>
  <si>
    <t>Буклеты (разработка и выпуск)</t>
  </si>
  <si>
    <t>Рассылки</t>
  </si>
  <si>
    <t>Открытки</t>
  </si>
  <si>
    <t>Газеты</t>
  </si>
  <si>
    <t>Рекламные стенды</t>
  </si>
  <si>
    <t>Реклама на автобусах</t>
  </si>
  <si>
    <t>Благотворительные мероприятия</t>
  </si>
  <si>
    <t>Продвижение сотрудников</t>
  </si>
  <si>
    <t>Спонсорские предложения</t>
  </si>
  <si>
    <t>Предполагаемое количество</t>
  </si>
  <si>
    <t>В этой ячейке содержится срез для фильтрации данных таблицы по основной категории.</t>
  </si>
  <si>
    <t>Оценочная стоимость единицы</t>
  </si>
  <si>
    <t>Ожидаемый промежуточный итог</t>
  </si>
  <si>
    <t>Заметки</t>
  </si>
  <si>
    <t>Предоставляется по месту проведения (обычно)</t>
  </si>
  <si>
    <t>&lt;Число сотрудников на месте проведения&gt;</t>
  </si>
  <si>
    <t>&lt;Описание подарка&gt;</t>
  </si>
  <si>
    <t>На этом листе отображаются сводные таблицы и диаграммы по категориям. В ячейках этого столбца содержатся полезные инструкции по использованию этого листа. Чтобы приступить к работе, нажмите СТРЕЛКУ ВНИЗ.</t>
  </si>
  <si>
    <t>С ячейки C4 начинается итоговая сводная таблица, в которой показаны основные категории и промежуточные итоги по ним. В ячейке A8 представлены дальнейшие инструкции.</t>
  </si>
  <si>
    <t>В ячейке справа находится сводная гистограмма, на которой показаны основные категории и ожидаемые промежуточные итоги.</t>
  </si>
  <si>
    <t xml:space="preserve"> В этой ячейке находится сводная гистограмма, на которой показаны основные категории и ожидаемые промежуточные итоги.</t>
  </si>
  <si>
    <t>Общий итог</t>
  </si>
  <si>
    <t>В столбце A листов “ПЛАН МАРКЕТИНГОВОГО БЮДЖЕТА” и “ДИАГРАММА КАТЕГОРИЙ” содержатся дополнительные инструкции. Этот текст намеренно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</si>
  <si>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Создайте бюджетный план маркетинга и диаграмма категорий в этой книге.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</si>
</sst>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₽&quot;;[Red]\-#,##0.00\ &quot;₽&quot;"/>
    <numFmt numFmtId="164" formatCode="_(* #,##0_);_(* \(#,##0\);_(* &quot;-&quot;_);_(@_)"/>
    <numFmt numFmtId="165" formatCode="_(* #,##0.00_);_(* \(#,##0.00\);_(* &quot;-&quot;??_);_(@_)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70" formatCode="#,##0.00\ &quot;lei&quot;"/>
    <numFmt numFmtId="171" formatCode="#,##0.00\ &quot;₽&quot;"/>
  </numFmts>
  <fonts count="37" x14ac:knownFonts="1">
    <font>
      <sz val="10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24994659260841701"/>
      <name val="Arial Black"/>
      <family val="2"/>
      <scheme val="major"/>
    </font>
    <font>
      <sz val="11"/>
      <color theme="3"/>
      <name val="Arial Black"/>
      <family val="2"/>
      <scheme val="major"/>
    </font>
    <font>
      <sz val="24"/>
      <color theme="3" tint="-0.24994659260841701"/>
      <name val="Arial Black"/>
      <family val="2"/>
      <scheme val="major"/>
    </font>
    <font>
      <sz val="18"/>
      <color theme="9" tint="-0.499984740745262"/>
      <name val="Arial Black"/>
      <family val="2"/>
      <scheme val="major"/>
    </font>
    <font>
      <sz val="10"/>
      <color theme="1" tint="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3"/>
      <name val="Arial"/>
      <family val="2"/>
      <scheme val="minor"/>
    </font>
    <font>
      <sz val="24"/>
      <color theme="0"/>
      <name val="Arial Black"/>
      <family val="2"/>
      <scheme val="major"/>
    </font>
    <font>
      <sz val="24"/>
      <color theme="0"/>
      <name val="Arial"/>
      <family val="2"/>
      <scheme val="minor"/>
    </font>
    <font>
      <sz val="14"/>
      <color theme="3"/>
      <name val="Arial"/>
      <family val="2"/>
      <scheme val="minor"/>
    </font>
    <font>
      <b/>
      <sz val="18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9" tint="0.79998168889431442"/>
      <name val="Arial"/>
      <family val="2"/>
      <scheme val="minor"/>
    </font>
    <font>
      <sz val="16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sz val="10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8"/>
      <color theme="3"/>
      <name val="Arial Black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0"/>
      <name val="Arial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728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 tint="-0.499984740745262"/>
      </bottom>
      <diagonal/>
    </border>
    <border>
      <left/>
      <right/>
      <top style="medium">
        <color theme="9"/>
      </top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5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5" applyNumberFormat="0" applyAlignment="0" applyProtection="0"/>
    <xf numFmtId="0" fontId="29" fillId="15" borderId="6" applyNumberFormat="0" applyAlignment="0" applyProtection="0"/>
    <xf numFmtId="0" fontId="30" fillId="15" borderId="5" applyNumberFormat="0" applyAlignment="0" applyProtection="0"/>
    <xf numFmtId="0" fontId="31" fillId="0" borderId="7" applyNumberFormat="0" applyFill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3" fillId="17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64">
    <xf numFmtId="0" fontId="0" fillId="5" borderId="0" xfId="0"/>
    <xf numFmtId="0" fontId="2" fillId="5" borderId="0" xfId="0" applyFont="1"/>
    <xf numFmtId="0" fontId="0" fillId="5" borderId="0" xfId="0" applyFont="1"/>
    <xf numFmtId="0" fontId="7" fillId="5" borderId="0" xfId="0" applyFont="1"/>
    <xf numFmtId="0" fontId="7" fillId="5" borderId="0" xfId="0" applyFont="1" applyAlignment="1">
      <alignment wrapText="1"/>
    </xf>
    <xf numFmtId="0" fontId="8" fillId="2" borderId="0" xfId="0" applyFont="1" applyFill="1" applyAlignment="1">
      <alignment horizontal="left" vertical="center" indent="1"/>
    </xf>
    <xf numFmtId="0" fontId="8" fillId="8" borderId="0" xfId="0" applyFont="1" applyFill="1" applyAlignment="1">
      <alignment horizontal="left" vertical="center" indent="1"/>
    </xf>
    <xf numFmtId="0" fontId="2" fillId="5" borderId="0" xfId="0" applyFont="1" applyAlignment="1">
      <alignment horizontal="left" indent="1"/>
    </xf>
    <xf numFmtId="0" fontId="13" fillId="5" borderId="0" xfId="1" applyFont="1" applyFill="1" applyBorder="1" applyAlignment="1">
      <alignment horizontal="left" vertical="center" indent="1"/>
    </xf>
    <xf numFmtId="0" fontId="11" fillId="4" borderId="0" xfId="4" applyNumberFormat="1" applyFont="1" applyFill="1" applyAlignment="1">
      <alignment horizontal="left" indent="1"/>
    </xf>
    <xf numFmtId="0" fontId="15" fillId="3" borderId="2" xfId="2" applyFont="1" applyFill="1" applyAlignment="1">
      <alignment horizontal="left" wrapText="1" indent="1"/>
    </xf>
    <xf numFmtId="0" fontId="0" fillId="5" borderId="0" xfId="0" applyFont="1" applyBorder="1"/>
    <xf numFmtId="0" fontId="16" fillId="9" borderId="0" xfId="5" applyAlignment="1">
      <alignment wrapText="1"/>
    </xf>
    <xf numFmtId="0" fontId="10" fillId="7" borderId="0" xfId="0" applyFont="1" applyFill="1" applyBorder="1" applyAlignment="1">
      <alignment horizontal="left" vertical="center" indent="1"/>
    </xf>
    <xf numFmtId="0" fontId="0" fillId="5" borderId="0" xfId="0" applyAlignment="1">
      <alignment vertical="center"/>
    </xf>
    <xf numFmtId="0" fontId="7" fillId="5" borderId="0" xfId="0" applyFont="1" applyAlignment="1">
      <alignment vertical="center"/>
    </xf>
    <xf numFmtId="0" fontId="0" fillId="5" borderId="0" xfId="0" applyFont="1" applyAlignment="1">
      <alignment vertical="center"/>
    </xf>
    <xf numFmtId="0" fontId="15" fillId="3" borderId="2" xfId="2" applyFont="1" applyFill="1" applyAlignment="1">
      <alignment horizontal="left" vertical="center" wrapText="1" indent="1"/>
    </xf>
    <xf numFmtId="0" fontId="12" fillId="5" borderId="0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0" fontId="2" fillId="5" borderId="0" xfId="0" applyFont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5" borderId="0" xfId="0" applyFont="1" applyAlignment="1">
      <alignment vertical="center" wrapText="1"/>
    </xf>
    <xf numFmtId="0" fontId="20" fillId="5" borderId="0" xfId="0" applyFont="1" applyAlignment="1">
      <alignment vertical="center" wrapText="1"/>
    </xf>
    <xf numFmtId="0" fontId="21" fillId="5" borderId="0" xfId="0" applyFont="1" applyAlignment="1">
      <alignment vertical="center" wrapText="1"/>
    </xf>
    <xf numFmtId="0" fontId="22" fillId="5" borderId="0" xfId="0" applyFont="1" applyAlignment="1">
      <alignment wrapText="1"/>
    </xf>
    <xf numFmtId="0" fontId="11" fillId="5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 indent="1"/>
    </xf>
    <xf numFmtId="3" fontId="9" fillId="3" borderId="3" xfId="0" applyNumberFormat="1" applyFont="1" applyFill="1" applyBorder="1" applyAlignment="1">
      <alignment horizontal="right" vertical="center" indent="2"/>
    </xf>
    <xf numFmtId="0" fontId="9" fillId="3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 indent="1"/>
    </xf>
    <xf numFmtId="3" fontId="9" fillId="6" borderId="3" xfId="0" applyNumberFormat="1" applyFont="1" applyFill="1" applyBorder="1" applyAlignment="1">
      <alignment horizontal="right" vertical="center" indent="2"/>
    </xf>
    <xf numFmtId="0" fontId="9" fillId="6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3" fontId="9" fillId="3" borderId="4" xfId="0" applyNumberFormat="1" applyFont="1" applyFill="1" applyBorder="1" applyAlignment="1">
      <alignment horizontal="right" vertical="center" indent="2"/>
    </xf>
    <xf numFmtId="0" fontId="9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 indent="1"/>
    </xf>
    <xf numFmtId="0" fontId="10" fillId="7" borderId="3" xfId="0" applyFont="1" applyFill="1" applyBorder="1" applyAlignment="1">
      <alignment horizontal="left" vertical="center" wrapText="1" indent="1"/>
    </xf>
    <xf numFmtId="0" fontId="0" fillId="3" borderId="0" xfId="0" applyFont="1" applyFill="1" applyBorder="1"/>
    <xf numFmtId="0" fontId="0" fillId="10" borderId="0" xfId="0" applyFont="1" applyFill="1" applyBorder="1"/>
    <xf numFmtId="0" fontId="12" fillId="5" borderId="0" xfId="1" applyFont="1" applyFill="1" applyBorder="1" applyAlignment="1">
      <alignment horizontal="left" vertical="top" indent="1"/>
    </xf>
    <xf numFmtId="0" fontId="17" fillId="3" borderId="0" xfId="0" applyFont="1" applyFill="1" applyBorder="1" applyAlignment="1">
      <alignment horizontal="center"/>
    </xf>
    <xf numFmtId="0" fontId="14" fillId="3" borderId="0" xfId="3" applyFont="1" applyFill="1" applyAlignment="1">
      <alignment horizontal="left" vertical="center" wrapText="1" indent="1"/>
    </xf>
    <xf numFmtId="0" fontId="14" fillId="3" borderId="0" xfId="3" applyFont="1" applyFill="1" applyAlignment="1">
      <alignment horizontal="left" wrapText="1" indent="1"/>
    </xf>
    <xf numFmtId="0" fontId="14" fillId="7" borderId="0" xfId="3" applyFont="1" applyFill="1" applyAlignment="1">
      <alignment horizontal="left" wrapText="1" indent="1"/>
    </xf>
    <xf numFmtId="0" fontId="0" fillId="5" borderId="0" xfId="0" applyFont="1" applyAlignment="1">
      <alignment horizontal="center" vertical="center"/>
    </xf>
    <xf numFmtId="0" fontId="36" fillId="5" borderId="0" xfId="0" applyFont="1" applyBorder="1" applyAlignment="1">
      <alignment horizontal="center" vertical="top"/>
    </xf>
    <xf numFmtId="0" fontId="36" fillId="5" borderId="0" xfId="0" applyFont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/>
    </xf>
    <xf numFmtId="0" fontId="36" fillId="2" borderId="0" xfId="0" applyFont="1" applyFill="1" applyBorder="1" applyAlignment="1">
      <alignment horizontal="center" vertical="top" wrapText="1"/>
    </xf>
    <xf numFmtId="0" fontId="36" fillId="41" borderId="0" xfId="0" applyFont="1" applyFill="1" applyBorder="1" applyAlignment="1">
      <alignment horizontal="left" vertical="center" indent="1"/>
    </xf>
    <xf numFmtId="0" fontId="36" fillId="41" borderId="0" xfId="0" applyFont="1" applyFill="1" applyBorder="1" applyAlignment="1">
      <alignment horizontal="center" vertical="top"/>
    </xf>
    <xf numFmtId="0" fontId="36" fillId="41" borderId="0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 wrapText="1" indent="1"/>
    </xf>
    <xf numFmtId="0" fontId="8" fillId="8" borderId="0" xfId="0" applyFont="1" applyFill="1" applyAlignment="1">
      <alignment horizontal="right" vertical="center" wrapText="1" indent="1"/>
    </xf>
    <xf numFmtId="8" fontId="11" fillId="3" borderId="0" xfId="4" applyNumberFormat="1" applyFont="1" applyFill="1" applyAlignment="1">
      <alignment horizontal="left" indent="1"/>
    </xf>
    <xf numFmtId="8" fontId="11" fillId="3" borderId="0" xfId="4" applyNumberFormat="1" applyFont="1" applyFill="1" applyAlignment="1">
      <alignment horizontal="left" vertical="center" indent="1"/>
    </xf>
    <xf numFmtId="8" fontId="15" fillId="3" borderId="2" xfId="2" applyNumberFormat="1" applyFont="1" applyFill="1" applyAlignment="1">
      <alignment horizontal="left" wrapText="1" indent="1"/>
    </xf>
    <xf numFmtId="171" fontId="9" fillId="3" borderId="4" xfId="0" applyNumberFormat="1" applyFont="1" applyFill="1" applyBorder="1" applyAlignment="1">
      <alignment horizontal="right" vertical="center" indent="2"/>
    </xf>
    <xf numFmtId="171" fontId="9" fillId="6" borderId="3" xfId="0" applyNumberFormat="1" applyFont="1" applyFill="1" applyBorder="1" applyAlignment="1">
      <alignment horizontal="right" vertical="center" indent="2"/>
    </xf>
    <xf numFmtId="171" fontId="9" fillId="3" borderId="3" xfId="0" applyNumberFormat="1" applyFont="1" applyFill="1" applyBorder="1" applyAlignment="1">
      <alignment horizontal="right" vertical="center" indent="2"/>
    </xf>
    <xf numFmtId="171" fontId="10" fillId="3" borderId="0" xfId="0" applyNumberFormat="1" applyFont="1" applyFill="1" applyBorder="1" applyAlignment="1">
      <alignment horizontal="right" vertical="center"/>
    </xf>
  </cellXfs>
  <cellStyles count="47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0" builtinId="46" customBuiltin="1"/>
    <cellStyle name="20% — акцент6" xfId="44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1" builtinId="47" customBuiltin="1"/>
    <cellStyle name="40% — акцент6" xfId="45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2" builtinId="48" customBuiltin="1"/>
    <cellStyle name="60% — акцент6" xfId="46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5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8" builtinId="4" customBuiltin="1"/>
    <cellStyle name="Денежный [0]" xfId="9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23" builtinId="25" customBuiltin="1"/>
    <cellStyle name="Контрольная ячейка" xfId="19" builtinId="23" customBuiltin="1"/>
    <cellStyle name="Название" xfId="11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2" builtinId="53" customBuiltin="1"/>
    <cellStyle name="Примечание" xfId="21" builtinId="10" customBuiltin="1"/>
    <cellStyle name="Процентный" xfId="10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6" builtinId="3" customBuiltin="1"/>
    <cellStyle name="Финансовый [0]" xfId="7" builtinId="6" customBuiltin="1"/>
    <cellStyle name="Хороший" xfId="12" builtinId="26" customBuiltin="1"/>
  </cellStyles>
  <dxfs count="217">
    <dxf>
      <fill>
        <patternFill>
          <bgColor rgb="FF637289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71" formatCode="#,##0.00\ &quot;₽&quot;"/>
      <alignment horizontal="right" vertical="center" textRotation="0" wrapText="0" indent="2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71" formatCode="#,##0.00\ &quot;₽&quot;"/>
      <alignment horizontal="right" vertical="center" textRotation="0" wrapText="0" indent="2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alignment horizontal="right" vertical="center" textRotation="0" wrapText="0" indent="2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3"/>
        </top>
        <bottom style="thick">
          <color theme="3"/>
        </bottom>
        <vertical/>
        <horizontal style="thick">
          <color theme="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04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wrapText="1"/>
    </dxf>
    <dxf>
      <alignment wrapText="1"/>
    </dxf>
    <dxf>
      <fill>
        <patternFill>
          <bgColor rgb="FF637289"/>
        </patternFill>
      </fill>
    </dxf>
    <dxf>
      <fill>
        <patternFill>
          <bgColor rgb="FF637289"/>
        </patternFill>
      </fill>
    </dxf>
    <dxf>
      <alignment indent="1"/>
    </dxf>
    <dxf>
      <alignment horizontal="left"/>
    </dxf>
    <dxf>
      <alignment vertical="center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alignment wrapText="1" readingOrder="0"/>
    </dxf>
    <dxf>
      <alignment wrapText="1" readingOrder="0"/>
    </dxf>
    <dxf>
      <border>
        <bottom/>
      </border>
    </dxf>
    <dxf>
      <border>
        <bottom/>
      </border>
    </dxf>
    <dxf>
      <border>
        <bottom/>
      </border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alignment wrapText="1" readingOrder="0"/>
    </dxf>
    <dxf>
      <alignment wrapText="1" readingOrder="0"/>
    </dxf>
    <dxf>
      <alignment wrapText="1" readingOrder="0"/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center"/>
    </dxf>
    <dxf>
      <alignment vertical="center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center"/>
    </dxf>
    <dxf>
      <alignment vertical="top"/>
    </dxf>
    <dxf>
      <alignment vertical="bottom"/>
    </dxf>
    <dxf>
      <alignment vertical="top"/>
    </dxf>
    <dxf>
      <alignment horizontal="left"/>
    </dxf>
    <dxf>
      <alignment relativeIndent="1"/>
    </dxf>
    <dxf>
      <alignment vertical="top" readingOrder="0"/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alignment vertical="top"/>
    </dxf>
    <dxf>
      <alignment vertical="top"/>
    </dxf>
    <dxf>
      <alignment vertical="top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general"/>
    </dxf>
    <dxf>
      <alignment horizontal="general"/>
    </dxf>
    <dxf>
      <alignment horizontal="general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left"/>
    </dxf>
    <dxf>
      <alignment horizontal="left"/>
    </dxf>
    <dxf>
      <border>
        <bottom/>
      </border>
    </dxf>
    <dxf>
      <border>
        <bottom/>
      </border>
    </dxf>
    <dxf>
      <border>
        <bottom/>
      </border>
    </dxf>
    <dxf>
      <alignment wrapText="1" readingOrder="0"/>
    </dxf>
    <dxf>
      <alignment wrapText="1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ill>
        <patternFill patternType="solid">
          <fgColor theme="0"/>
          <bgColor theme="4" tint="-0.249977111117893"/>
        </patternFill>
      </fill>
    </dxf>
    <dxf>
      <fill>
        <patternFill patternType="solid">
          <fgColor theme="0"/>
          <bgColor theme="4" tint="-0.249977111117893"/>
        </patternFill>
      </fill>
    </dxf>
    <dxf>
      <font>
        <b/>
        <color theme="0"/>
      </font>
      <fill>
        <patternFill patternType="solid">
          <fgColor theme="4" tint="-0.249977111117893"/>
          <bgColor theme="4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0"/>
          <bgColor theme="4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0"/>
          <bgColor theme="4" tint="-0.499984740745262"/>
        </patternFill>
      </fill>
      <border>
        <top style="medium">
          <color theme="0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/>
          <bgColor theme="5"/>
        </patternFill>
      </fill>
      <border>
        <bottom style="thick">
          <color theme="3"/>
        </bottom>
        <horizontal style="thick">
          <color theme="3"/>
        </horizontal>
      </border>
    </dxf>
    <dxf>
      <font>
        <b/>
        <i val="0"/>
        <color theme="3"/>
        <name val="Arial"/>
        <scheme val="minor"/>
      </font>
      <fill>
        <patternFill>
          <bgColor theme="5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  <name val="Arial"/>
        <scheme val="minor"/>
      </font>
      <fill>
        <patternFill patternType="solid"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color theme="0"/>
      </font>
      <fill>
        <patternFill patternType="solid">
          <fgColor theme="8"/>
          <bgColor theme="8"/>
        </patternFill>
      </fill>
      <border>
        <top style="medium">
          <color theme="8" tint="-0.249977111117893"/>
        </top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PivotStyleMedium13 2" table="0" count="12" xr9:uid="{00000000-0011-0000-FFFF-FFFF00000000}">
      <tableStyleElement type="wholeTable" dxfId="216"/>
      <tableStyleElement type="headerRow" dxfId="215"/>
      <tableStyleElement type="totalRow" dxfId="214"/>
      <tableStyleElement type="firstRowStripe" dxfId="213"/>
      <tableStyleElement type="firstColumnStripe" dxfId="212"/>
      <tableStyleElement type="firstSubtotalColumn" dxfId="211"/>
      <tableStyleElement type="firstSubtotalRow" dxfId="210"/>
      <tableStyleElement type="secondSubtotalRow" dxfId="209"/>
      <tableStyleElement type="firstRowSubheading" dxfId="208"/>
      <tableStyleElement type="secondRowSubheading" dxfId="207"/>
      <tableStyleElement type="pageFieldLabels" dxfId="206"/>
      <tableStyleElement type="pageFieldValues" dxfId="205"/>
    </tableStyle>
    <tableStyle name="SlicerStyleDark5 2" pivot="0" table="0" count="10" xr9:uid="{00000000-0011-0000-FFFF-FFFF01000000}">
      <tableStyleElement type="wholeTable" dxfId="204"/>
      <tableStyleElement type="headerRow" dxfId="203"/>
    </tableStyle>
    <tableStyle name="TableStyleDark2 2" pivot="0" count="7" xr9:uid="{00000000-0011-0000-FFFF-FFFF02000000}">
      <tableStyleElement type="wholeTable" dxfId="202"/>
      <tableStyleElement type="headerRow" dxfId="201"/>
      <tableStyleElement type="totalRow" dxfId="200"/>
      <tableStyleElement type="firstColumn" dxfId="199"/>
      <tableStyleElement type="lastColumn" dxfId="198"/>
      <tableStyleElement type="firstRowStripe" dxfId="197"/>
      <tableStyleElement type="firstColumnStripe" dxfId="196"/>
    </tableStyle>
  </tableStyles>
  <colors>
    <mruColors>
      <color rgb="FF637289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5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4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5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8294851092873431E-2"/>
          <c:y val="7.407407407407407E-2"/>
          <c:w val="0.77469250276062218"/>
          <c:h val="0.84731481481481485"/>
        </c:manualLayout>
      </c:layout>
      <c:barChart>
        <c:barDir val="col"/>
        <c:grouping val="clustered"/>
        <c:varyColors val="0"/>
        <c:ser>
          <c:idx val="0"/>
          <c:order val="0"/>
          <c:tx>
            <c:v>Дополнительные затраты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8D-4A6D-8C1D-35E13DB35DCE}"/>
            </c:ext>
          </c:extLst>
        </c:ser>
        <c:ser>
          <c:idx val="1"/>
          <c:order val="1"/>
          <c:tx>
            <c:v>Реклама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7007</c:v>
              </c:pt>
            </c:numLit>
          </c:val>
          <c:extLst>
            <c:ext xmlns:c16="http://schemas.microsoft.com/office/drawing/2014/chart" uri="{C3380CC4-5D6E-409C-BE32-E72D297353CC}">
              <c16:uniqueId val="{00000001-348D-4A6D-8C1D-35E13DB35DCE}"/>
            </c:ext>
          </c:extLst>
        </c:ser>
        <c:ser>
          <c:idx val="2"/>
          <c:order val="2"/>
          <c:tx>
            <c:v>Аудио- и видеоуслуги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357</c:v>
              </c:pt>
            </c:numLit>
          </c:val>
          <c:extLst>
            <c:ext xmlns:c16="http://schemas.microsoft.com/office/drawing/2014/chart" uri="{C3380CC4-5D6E-409C-BE32-E72D297353CC}">
              <c16:uniqueId val="{00000002-348D-4A6D-8C1D-35E13DB35DCE}"/>
            </c:ext>
          </c:extLst>
        </c:ser>
        <c:ser>
          <c:idx val="3"/>
          <c:order val="3"/>
          <c:tx>
            <c:v>Коммуникации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25650</c:v>
              </c:pt>
            </c:numLit>
          </c:val>
          <c:extLst>
            <c:ext xmlns:c16="http://schemas.microsoft.com/office/drawing/2014/chart" uri="{C3380CC4-5D6E-409C-BE32-E72D297353CC}">
              <c16:uniqueId val="{00000003-348D-4A6D-8C1D-35E13DB35DCE}"/>
            </c:ext>
          </c:extLst>
        </c:ser>
        <c:ser>
          <c:idx val="4"/>
          <c:order val="4"/>
          <c:tx>
            <c:v>Мероприятия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2500</c:v>
              </c:pt>
            </c:numLit>
          </c:val>
          <c:extLst>
            <c:ext xmlns:c16="http://schemas.microsoft.com/office/drawing/2014/chart" uri="{C3380CC4-5D6E-409C-BE32-E72D297353CC}">
              <c16:uniqueId val="{00000004-348D-4A6D-8C1D-35E13DB35DCE}"/>
            </c:ext>
          </c:extLst>
        </c:ser>
        <c:ser>
          <c:idx val="5"/>
          <c:order val="5"/>
          <c:tx>
            <c:v>Подарки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375</c:v>
              </c:pt>
            </c:numLit>
          </c:val>
          <c:extLst>
            <c:ext xmlns:c16="http://schemas.microsoft.com/office/drawing/2014/chart" uri="{C3380CC4-5D6E-409C-BE32-E72D297353CC}">
              <c16:uniqueId val="{00000005-348D-4A6D-8C1D-35E13DB35DCE}"/>
            </c:ext>
          </c:extLst>
        </c:ser>
        <c:ser>
          <c:idx val="6"/>
          <c:order val="6"/>
          <c:tx>
            <c:v>Сети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254</c:v>
              </c:pt>
            </c:numLit>
          </c:val>
          <c:extLst>
            <c:ext xmlns:c16="http://schemas.microsoft.com/office/drawing/2014/chart" uri="{C3380CC4-5D6E-409C-BE32-E72D297353CC}">
              <c16:uniqueId val="{00000006-348D-4A6D-8C1D-35E13DB35DCE}"/>
            </c:ext>
          </c:extLst>
        </c:ser>
        <c:ser>
          <c:idx val="7"/>
          <c:order val="7"/>
          <c:tx>
            <c:v>Рекламные акции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1800</c:v>
              </c:pt>
            </c:numLit>
          </c:val>
          <c:extLst>
            <c:ext xmlns:c16="http://schemas.microsoft.com/office/drawing/2014/chart" uri="{C3380CC4-5D6E-409C-BE32-E72D297353CC}">
              <c16:uniqueId val="{00000007-348D-4A6D-8C1D-35E13DB35DCE}"/>
            </c:ext>
          </c:extLst>
        </c:ser>
        <c:ser>
          <c:idx val="8"/>
          <c:order val="8"/>
          <c:tx>
            <c:v>Связи с общественностью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3200</c:v>
              </c:pt>
            </c:numLit>
          </c:val>
          <c:extLst>
            <c:ext xmlns:c16="http://schemas.microsoft.com/office/drawing/2014/chart" uri="{C3380CC4-5D6E-409C-BE32-E72D297353CC}">
              <c16:uniqueId val="{00000008-348D-4A6D-8C1D-35E13DB35DCE}"/>
            </c:ext>
          </c:extLst>
        </c:ser>
        <c:ser>
          <c:idx val="9"/>
          <c:order val="9"/>
          <c:tx>
            <c:v>Исследования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Итог</c:v>
              </c:pt>
            </c:strLit>
          </c:cat>
          <c:val>
            <c:numLit>
              <c:formatCode>General</c:formatCode>
              <c:ptCount val="1"/>
              <c:pt idx="0">
                <c:v>7100</c:v>
              </c:pt>
            </c:numLit>
          </c:val>
          <c:extLst>
            <c:ext xmlns:c16="http://schemas.microsoft.com/office/drawing/2014/chart" uri="{C3380CC4-5D6E-409C-BE32-E72D297353CC}">
              <c16:uniqueId val="{00000009-348D-4A6D-8C1D-35E13DB3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795592"/>
        <c:axId val="235795976"/>
      </c:barChart>
      <c:catAx>
        <c:axId val="23579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795976"/>
        <c:crosses val="autoZero"/>
        <c:auto val="1"/>
        <c:lblAlgn val="ctr"/>
        <c:lblOffset val="100"/>
        <c:noMultiLvlLbl val="0"/>
      </c:catAx>
      <c:valAx>
        <c:axId val="23579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79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44155702581904"/>
          <c:y val="0.21048724708554803"/>
          <c:w val="9.9331605913478074E-2"/>
          <c:h val="0.57902522131170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(Основной текст)"/>
              <a:ea typeface="黑体"/>
              <a:cs typeface="黑体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4" l="0.4" r="0.4" t="0.4" header="0.3" footer="0.3"/>
    <c:pageSetup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3</xdr:row>
      <xdr:rowOff>0</xdr:rowOff>
    </xdr:from>
    <xdr:to>
      <xdr:col>6</xdr:col>
      <xdr:colOff>2609850</xdr:colOff>
      <xdr:row>7</xdr:row>
      <xdr:rowOff>180976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Основная категория" descr="Фильтрация таблицы данных по основной категории">
              <a:extLst>
                <a:ext uri="{FF2B5EF4-FFF2-40B4-BE49-F238E27FC236}">
                  <a16:creationId xmlns:a16="http://schemas.microsoft.com/office/drawing/2014/main" id="{1773F89C-E2BA-4D24-BF02-7FD32860AB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ая категор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7925" y="866775"/>
              <a:ext cx="4438650" cy="13049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ru" sz="1100"/>
                <a:t>Эта фигура представляет срез таблицы. Срезы таблиц поддерживаются только в Excel 2010 и более поздних версиях.
Если фигура была изменена в более ранней версии Excel или книга была сохранена в Excel 2007 или более ранней версии, использовать этот срез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390525</xdr:colOff>
      <xdr:row>1</xdr:row>
      <xdr:rowOff>523875</xdr:rowOff>
    </xdr:from>
    <xdr:to>
      <xdr:col>4</xdr:col>
      <xdr:colOff>390525</xdr:colOff>
      <xdr:row>8</xdr:row>
      <xdr:rowOff>9225</xdr:rowOff>
    </xdr:to>
    <xdr:cxnSp macro="">
      <xdr:nvCxnSpPr>
        <xdr:cNvPr id="8" name="Прямая соединительная линия 7" descr="Вертикальная граница">
          <a:extLst>
            <a:ext uri="{FF2B5EF4-FFF2-40B4-BE49-F238E27FC236}">
              <a16:creationId xmlns:a16="http://schemas.microsoft.com/office/drawing/2014/main" id="{7E863518-FC8E-495C-B9F7-8D35CC2BF70B}"/>
            </a:ext>
          </a:extLst>
        </xdr:cNvPr>
        <xdr:cNvCxnSpPr/>
      </xdr:nvCxnSpPr>
      <xdr:spPr>
        <a:xfrm>
          <a:off x="5953125" y="733425"/>
          <a:ext cx="0" cy="1638000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7</xdr:row>
      <xdr:rowOff>38099</xdr:rowOff>
    </xdr:from>
    <xdr:to>
      <xdr:col>12</xdr:col>
      <xdr:colOff>1476375</xdr:colOff>
      <xdr:row>7</xdr:row>
      <xdr:rowOff>3657600</xdr:rowOff>
    </xdr:to>
    <xdr:graphicFrame macro="">
      <xdr:nvGraphicFramePr>
        <xdr:cNvPr id="3" name="Диаграмма 2" descr="Сводная диаграмма, на которой показаны основные категории и предполагаемые промежуточные итоги">
          <a:extLst>
            <a:ext uri="{FF2B5EF4-FFF2-40B4-BE49-F238E27FC236}">
              <a16:creationId xmlns:a16="http://schemas.microsoft.com/office/drawing/2014/main" id="{836DA369-FCE6-4542-BF53-B802EB622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15.664344907411" createdVersion="5" refreshedVersion="6" minRefreshableVersion="3" recordCount="51" xr:uid="{00000000-000A-0000-FFFF-FFFF13000000}">
  <cacheSource type="worksheet">
    <worksheetSource name="Данные"/>
  </cacheSource>
  <cacheFields count="6">
    <cacheField name="Основная категория" numFmtId="0">
      <sharedItems count="10">
        <s v="Исследования"/>
        <s v="Коммуникации"/>
        <s v="Сети"/>
        <s v="Мероприятия"/>
        <s v="Аудио- и видеоуслуги"/>
        <s v="Дополнительные затраты"/>
        <s v="Подарки"/>
        <s v="Рекламные акции"/>
        <s v="Реклама"/>
        <s v="Связи с общественностью"/>
      </sharedItems>
    </cacheField>
    <cacheField name="Дополнительная категория" numFmtId="0">
      <sharedItems/>
    </cacheField>
    <cacheField name="Предполагаемое количество" numFmtId="3">
      <sharedItems containsString="0" containsBlank="1" containsNumber="1" containsInteger="1" minValue="1" maxValue="15000"/>
    </cacheField>
    <cacheField name="Оценочная стоимость единицы" numFmtId="170">
      <sharedItems containsString="0" containsBlank="1" containsNumber="1" minValue="0" maxValue="4000"/>
    </cacheField>
    <cacheField name="Ожидаемый промежуточный итог" numFmtId="170">
      <sharedItems containsSemiMixedTypes="0" containsString="0" containsNumber="1" containsInteger="1" minValue="0" maxValue="20000"/>
    </cacheField>
    <cacheField name="Заметки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s v="Услуги исследовательской компании"/>
    <n v="2"/>
    <n v="2300"/>
    <n v="4600"/>
    <m/>
  </r>
  <r>
    <x v="0"/>
    <s v="Исследование материалов в Интернете"/>
    <n v="1"/>
    <n v="1100"/>
    <n v="1100"/>
    <m/>
  </r>
  <r>
    <x v="0"/>
    <s v="Независимое исследование"/>
    <n v="3"/>
    <n v="300"/>
    <n v="900"/>
    <m/>
  </r>
  <r>
    <x v="0"/>
    <s v="Прочие исследования"/>
    <n v="2"/>
    <n v="250"/>
    <n v="500"/>
    <m/>
  </r>
  <r>
    <x v="1"/>
    <s v="Рекламные буклеты"/>
    <n v="5000"/>
    <n v="0.15"/>
    <n v="750"/>
    <m/>
  </r>
  <r>
    <x v="1"/>
    <s v="Телевидение"/>
    <n v="5"/>
    <n v="4000"/>
    <n v="20000"/>
    <m/>
  </r>
  <r>
    <x v="1"/>
    <s v="Радио"/>
    <n v="13"/>
    <n v="350"/>
    <n v="4550"/>
    <m/>
  </r>
  <r>
    <x v="1"/>
    <s v="Интернет"/>
    <n v="1"/>
    <n v="350"/>
    <n v="350"/>
    <m/>
  </r>
  <r>
    <x v="2"/>
    <s v="Сети"/>
    <m/>
    <m/>
    <n v="0"/>
    <m/>
  </r>
  <r>
    <x v="2"/>
    <s v="Членство в группах"/>
    <n v="3"/>
    <n v="50"/>
    <n v="150"/>
    <m/>
  </r>
  <r>
    <x v="2"/>
    <s v="Членство в организациях"/>
    <n v="2"/>
    <n v="20"/>
    <n v="40"/>
    <m/>
  </r>
  <r>
    <x v="2"/>
    <s v="Подписки"/>
    <n v="2"/>
    <n v="32"/>
    <n v="64"/>
    <m/>
  </r>
  <r>
    <x v="3"/>
    <s v="Количество участников"/>
    <n v="50"/>
    <m/>
    <n v="0"/>
    <m/>
  </r>
  <r>
    <x v="3"/>
    <s v="Питание (завтрак, обед или ужин)"/>
    <m/>
    <m/>
    <n v="0"/>
    <m/>
  </r>
  <r>
    <x v="3"/>
    <s v="Еда"/>
    <m/>
    <n v="23"/>
    <n v="0"/>
    <m/>
  </r>
  <r>
    <x v="3"/>
    <s v="Налог (10 %)"/>
    <m/>
    <n v="2.3000000000000003"/>
    <n v="0"/>
    <m/>
  </r>
  <r>
    <x v="3"/>
    <s v="Чаевые (еда и напитки) (20 %)"/>
    <m/>
    <n v="5.0600000000000005"/>
    <n v="0"/>
    <m/>
  </r>
  <r>
    <x v="3"/>
    <s v="Обслуживание автостоянки"/>
    <n v="1"/>
    <n v="300"/>
    <n v="300"/>
    <m/>
  </r>
  <r>
    <x v="3"/>
    <s v="Развлечения 1"/>
    <n v="1"/>
    <n v="800"/>
    <n v="800"/>
    <m/>
  </r>
  <r>
    <x v="3"/>
    <s v="Развлечения 2"/>
    <n v="1"/>
    <n v="1200"/>
    <n v="1200"/>
    <m/>
  </r>
  <r>
    <x v="3"/>
    <s v="Другие услуги"/>
    <n v="1"/>
    <n v="200"/>
    <n v="200"/>
    <m/>
  </r>
  <r>
    <x v="4"/>
    <s v="Базовая система озвучения и подиум"/>
    <n v="1"/>
    <n v="0"/>
    <n v="0"/>
    <s v="Предоставляется по месту проведения (обычно)"/>
  </r>
  <r>
    <x v="4"/>
    <s v="Экран"/>
    <n v="1"/>
    <n v="0"/>
    <n v="0"/>
    <s v="Предоставляется по месту проведения (обычно)"/>
  </r>
  <r>
    <x v="4"/>
    <s v="Проектор для XGA- или видеоданных в прокат"/>
    <n v="1"/>
    <n v="45"/>
    <n v="45"/>
    <m/>
  </r>
  <r>
    <x v="4"/>
    <s v="Беспроводная мышь"/>
    <n v="1"/>
    <n v="12"/>
    <n v="12"/>
    <m/>
  </r>
  <r>
    <x v="4"/>
    <s v="Разветвители питания"/>
    <n v="1"/>
    <n v="0"/>
    <n v="0"/>
    <s v="Предоставляется по месту проведения (обычно)"/>
  </r>
  <r>
    <x v="4"/>
    <s v="Шнуры-удлинители"/>
    <n v="1"/>
    <n v="0"/>
    <n v="0"/>
    <s v="Предоставляется по месту проведения (обычно)"/>
  </r>
  <r>
    <x v="4"/>
    <s v="Петличный микрофон"/>
    <n v="1"/>
    <n v="0"/>
    <n v="0"/>
    <s v="Предоставляется по месту проведения (обычно)"/>
  </r>
  <r>
    <x v="4"/>
    <s v="Рабочие и техники (аудио и видео)"/>
    <n v="1"/>
    <n v="300"/>
    <n v="300"/>
    <m/>
  </r>
  <r>
    <x v="4"/>
    <s v="Налог (8,8 %)"/>
    <m/>
    <n v="31.415999999999997"/>
    <n v="0"/>
    <m/>
  </r>
  <r>
    <x v="5"/>
    <s v="Приглашение _x000a_(затраты на печать и рассылку по почте)"/>
    <m/>
    <n v="834"/>
    <n v="0"/>
    <m/>
  </r>
  <r>
    <x v="5"/>
    <s v="Время и издержки"/>
    <m/>
    <n v="600"/>
    <n v="0"/>
    <m/>
  </r>
  <r>
    <x v="5"/>
    <s v="Сотрудники компании (время и издержки)"/>
    <m/>
    <n v="200"/>
    <n v="0"/>
    <s v="&lt;Число сотрудников на месте проведения&gt;"/>
  </r>
  <r>
    <x v="5"/>
    <s v="Отзывы клиентов (время и издержки)"/>
    <m/>
    <n v="100"/>
    <n v="0"/>
    <m/>
  </r>
  <r>
    <x v="6"/>
    <s v="Подарок 1"/>
    <n v="25"/>
    <n v="10"/>
    <n v="250"/>
    <s v="&lt;Описание подарка&gt;"/>
  </r>
  <r>
    <x v="6"/>
    <s v="Подарок 2"/>
    <n v="25"/>
    <n v="5"/>
    <n v="125"/>
    <s v="&lt;Описание подарка&gt;"/>
  </r>
  <r>
    <x v="7"/>
    <s v="Продукты в подарок"/>
    <n v="50"/>
    <n v="8"/>
    <n v="400"/>
    <m/>
  </r>
  <r>
    <x v="7"/>
    <s v="Скидки на продукты"/>
    <n v="300"/>
    <n v="3"/>
    <n v="900"/>
    <m/>
  </r>
  <r>
    <x v="7"/>
    <s v="Специальные предложения"/>
    <n v="200"/>
    <n v="2.5"/>
    <n v="500"/>
    <m/>
  </r>
  <r>
    <x v="8"/>
    <s v="Буклеты (разработка и выпуск)"/>
    <n v="5000"/>
    <n v="0.15"/>
    <n v="750"/>
    <m/>
  </r>
  <r>
    <x v="8"/>
    <s v="Рассылки"/>
    <n v="15000"/>
    <n v="0.04"/>
    <n v="600"/>
    <m/>
  </r>
  <r>
    <x v="8"/>
    <s v="Открытки"/>
    <n v="15000"/>
    <n v="0.03"/>
    <n v="450"/>
    <m/>
  </r>
  <r>
    <x v="8"/>
    <s v="Телевидение"/>
    <n v="2"/>
    <n v="600"/>
    <n v="1200"/>
    <m/>
  </r>
  <r>
    <x v="8"/>
    <s v="Радио"/>
    <n v="4"/>
    <n v="300"/>
    <n v="1200"/>
    <m/>
  </r>
  <r>
    <x v="8"/>
    <s v="Газеты"/>
    <n v="6"/>
    <n v="220"/>
    <n v="1320"/>
    <m/>
  </r>
  <r>
    <x v="8"/>
    <s v="Рекламные стенды"/>
    <n v="2"/>
    <n v="556"/>
    <n v="1112"/>
    <m/>
  </r>
  <r>
    <x v="8"/>
    <s v="Реклама на автобусах"/>
    <n v="3"/>
    <n v="125"/>
    <n v="375"/>
    <m/>
  </r>
  <r>
    <x v="9"/>
    <s v="Благотворительные мероприятия"/>
    <n v="3"/>
    <n v="200"/>
    <n v="600"/>
    <m/>
  </r>
  <r>
    <x v="9"/>
    <s v="Реклама"/>
    <n v="4"/>
    <n v="200"/>
    <n v="800"/>
    <m/>
  </r>
  <r>
    <x v="9"/>
    <s v="Продвижение сотрудников"/>
    <n v="6"/>
    <n v="200"/>
    <n v="1200"/>
    <m/>
  </r>
  <r>
    <x v="9"/>
    <s v="Спонсорские предложения"/>
    <n v="3"/>
    <n v="200"/>
    <n v="6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vtSubtotals" cacheId="3" applyNumberFormats="0" applyBorderFormats="0" applyFontFormats="0" applyPatternFormats="0" applyAlignmentFormats="0" applyWidthHeightFormats="1" dataCaption="Values" updatedVersion="6" minRefreshableVersion="3" itemPrintTitles="1" createdVersion="5" indent="0" compact="0" compactData="0" multipleFieldFilters="0" chartFormat="4">
  <location ref="C4:M5" firstHeaderRow="1" firstDataRow="2" firstDataCol="0"/>
  <pivotFields count="6">
    <pivotField axis="axisCol" compact="0" outline="0" showAll="0">
      <items count="11">
        <item x="4"/>
        <item x="5"/>
        <item x="0"/>
        <item x="1"/>
        <item x="3"/>
        <item x="6"/>
        <item x="8"/>
        <item x="7"/>
        <item x="9"/>
        <item x="2"/>
        <item t="default"/>
      </items>
    </pivotField>
    <pivotField compact="0" outline="0" showAll="0"/>
    <pivotField compact="0" outline="0" showAll="0"/>
    <pivotField compact="0" outline="0" showAll="0"/>
    <pivotField compact="0" numFmtId="170" outline="0" showAll="0"/>
    <pivotField compact="0" outline="0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formats count="53"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axis="axisValues" fieldPosition="0"/>
    </format>
    <format dxfId="192">
      <pivotArea dataOnly="0" labelOnly="1" grandRow="1" outline="0" fieldPosition="0"/>
    </format>
    <format dxfId="191">
      <pivotArea type="origin" dataOnly="0" labelOnly="1" outline="0" fieldPosition="0"/>
    </format>
    <format dxfId="190">
      <pivotArea dataOnly="0" labelOnly="1" grandCol="1" outline="0" fieldPosition="0"/>
    </format>
    <format dxfId="189">
      <pivotArea type="all" dataOnly="0" outline="0" fieldPosition="0"/>
    </format>
    <format dxfId="188">
      <pivotArea type="topRight" dataOnly="0" labelOnly="1" outline="0" fieldPosition="0"/>
    </format>
    <format dxfId="187">
      <pivotArea dataOnly="0" labelOnly="1" grandCol="1" outline="0" fieldPosition="0"/>
    </format>
    <format dxfId="186">
      <pivotArea type="all" dataOnly="0" outline="0" fieldPosition="0"/>
    </format>
    <format dxfId="185">
      <pivotArea type="topRight" dataOnly="0" labelOnly="1" outline="0" fieldPosition="0"/>
    </format>
    <format dxfId="184">
      <pivotArea dataOnly="0" labelOnly="1" grandCol="1" outline="0" fieldPosition="0"/>
    </format>
    <format dxfId="183">
      <pivotArea type="all" dataOnly="0" outline="0" fieldPosition="0"/>
    </format>
    <format dxfId="182">
      <pivotArea type="topRight" dataOnly="0" labelOnly="1" outline="0" fieldPosition="0"/>
    </format>
    <format dxfId="181">
      <pivotArea dataOnly="0" labelOnly="1" grandCol="1" outline="0" fieldPosition="0"/>
    </format>
    <format dxfId="180">
      <pivotArea type="all" dataOnly="0" outline="0" fieldPosition="0"/>
    </format>
    <format dxfId="179">
      <pivotArea type="topRight" dataOnly="0" labelOnly="1" outline="0" fieldPosition="0"/>
    </format>
    <format dxfId="178">
      <pivotArea dataOnly="0" labelOnly="1" grandCol="1" outline="0" fieldPosition="0"/>
    </format>
    <format dxfId="177">
      <pivotArea type="all" dataOnly="0" outline="0" fieldPosition="0"/>
    </format>
    <format dxfId="176">
      <pivotArea type="topRight" dataOnly="0" labelOnly="1" outline="0" fieldPosition="0"/>
    </format>
    <format dxfId="175">
      <pivotArea dataOnly="0" labelOnly="1" grandCol="1" outline="0" fieldPosition="0"/>
    </format>
    <format dxfId="174">
      <pivotArea type="all" dataOnly="0" outline="0" fieldPosition="0"/>
    </format>
    <format dxfId="173">
      <pivotArea type="topRight" dataOnly="0" labelOnly="1" outline="0" fieldPosition="0"/>
    </format>
    <format dxfId="172">
      <pivotArea dataOnly="0" labelOnly="1" grandCol="1" outline="0" fieldPosition="0"/>
    </format>
    <format dxfId="171">
      <pivotArea type="all" dataOnly="0" outline="0" fieldPosition="0"/>
    </format>
    <format dxfId="170">
      <pivotArea type="topRight" dataOnly="0" labelOnly="1" outline="0" fieldPosition="0"/>
    </format>
    <format dxfId="169">
      <pivotArea dataOnly="0" labelOnly="1" grandCol="1" outline="0" fieldPosition="0"/>
    </format>
    <format dxfId="168">
      <pivotArea type="all" dataOnly="0" outline="0" fieldPosition="0"/>
    </format>
    <format dxfId="167">
      <pivotArea type="topRight" dataOnly="0" labelOnly="1" outline="0" fieldPosition="0"/>
    </format>
    <format dxfId="166">
      <pivotArea dataOnly="0" labelOnly="1" grandCol="1" outline="0" fieldPosition="0"/>
    </format>
    <format dxfId="165">
      <pivotArea type="all" dataOnly="0" outline="0" fieldPosition="0"/>
    </format>
    <format dxfId="164">
      <pivotArea type="topRight" dataOnly="0" labelOnly="1" outline="0" fieldPosition="0"/>
    </format>
    <format dxfId="163">
      <pivotArea dataOnly="0" labelOnly="1" grandCol="1" outline="0" fieldPosition="0"/>
    </format>
    <format dxfId="162">
      <pivotArea type="all" dataOnly="0" outline="0" fieldPosition="0"/>
    </format>
    <format dxfId="161">
      <pivotArea type="topRight" dataOnly="0" labelOnly="1" outline="0" fieldPosition="0"/>
    </format>
    <format dxfId="160">
      <pivotArea dataOnly="0" labelOnly="1" grandCol="1" outline="0" fieldPosition="0"/>
    </format>
    <format dxfId="159">
      <pivotArea type="all" dataOnly="0" outline="0" fieldPosition="0"/>
    </format>
    <format dxfId="158">
      <pivotArea type="topRight" dataOnly="0" labelOnly="1" outline="0" fieldPosition="0"/>
    </format>
    <format dxfId="157">
      <pivotArea dataOnly="0" labelOnly="1" grandCol="1" outline="0" fieldPosition="0"/>
    </format>
    <format dxfId="156">
      <pivotArea type="topRight" dataOnly="0" labelOnly="1" outline="0" offset="B1" fieldPosition="0"/>
    </format>
    <format dxfId="155">
      <pivotArea type="topRight" dataOnly="0" labelOnly="1" outline="0" offset="D1" fieldPosition="0"/>
    </format>
    <format dxfId="154">
      <pivotArea type="topRight" dataOnly="0" labelOnly="1" outline="0" offset="F1" fieldPosition="0"/>
    </format>
    <format dxfId="153">
      <pivotArea type="topRight" dataOnly="0" labelOnly="1" outline="0" offset="H1" fieldPosition="0"/>
    </format>
    <format dxfId="152">
      <pivotArea type="topRight" dataOnly="0" labelOnly="1" outline="0" offset="J1" fieldPosition="0"/>
    </format>
    <format dxfId="151">
      <pivotArea dataOnly="0" labelOnly="1" grandCol="1" outline="0" fieldPosition="0"/>
    </format>
    <format dxfId="20">
      <pivotArea field="0" type="button" dataOnly="0" labelOnly="1" outline="0" axis="axisCol" fieldPosition="0"/>
    </format>
    <format dxfId="19">
      <pivotArea field="0" type="button" dataOnly="0" labelOnly="1" outline="0" axis="axisCol" fieldPosition="0"/>
    </format>
    <format dxfId="18">
      <pivotArea field="0" type="button" dataOnly="0" labelOnly="1" outline="0" axis="axisCol" fieldPosition="0"/>
    </format>
    <format dxfId="17">
      <pivotArea field="0" type="button" dataOnly="0" labelOnly="1" outline="0" axis="axisCol" fieldPosition="0"/>
    </format>
    <format dxfId="16">
      <pivotArea dataOnly="0" outline="0" fieldPosition="0">
        <references count="1">
          <reference field="0" count="4">
            <x v="2"/>
            <x v="4"/>
            <x v="6"/>
            <x v="8"/>
          </reference>
        </references>
      </pivotArea>
    </format>
    <format dxfId="15">
      <pivotArea dataOnly="0" labelOnly="1" outline="0" fieldPosition="0">
        <references count="1">
          <reference field="0" count="1">
            <x v="8"/>
          </reference>
        </references>
      </pivotArea>
    </format>
    <format dxfId="14">
      <pivotArea dataOnly="0" labelOnly="1" outline="0" fieldPosition="0">
        <references count="1">
          <reference field="0" count="1">
            <x v="1"/>
          </reference>
        </references>
      </pivotArea>
    </format>
    <format dxfId="0">
      <pivotArea dataOnly="0" labelOnly="1" outline="0" fieldPosition="0">
        <references count="1">
          <reference field="0" count="1">
            <x v="0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Итоговая сводная таблица, в которой показаны основные категории и промежуточные итоги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Основная_категория_среза" xr10:uid="{00000000-0013-0000-FFFF-FFFF01000000}" sourceName="Основная категория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Основная категория" xr10:uid="{00000000-0014-0000-FFFF-FFFF01000000}" cache="Основная_категория_среза" caption="Основная категория" columnCount="3" style="SlicerStyleDark5 2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ые" displayName="Данные" ref="B10:G61" headerRowDxfId="13">
  <autoFilter ref="B10:G6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Основная категория" totalsRowLabel="Итог" dataDxfId="11" totalsRowDxfId="12"/>
    <tableColumn id="2" xr3:uid="{00000000-0010-0000-0000-000002000000}" name="Дополнительная категория" dataDxfId="9" totalsRowDxfId="10"/>
    <tableColumn id="3" xr3:uid="{00000000-0010-0000-0000-000003000000}" name="Предполагаемое количество" dataDxfId="7" totalsRowDxfId="8"/>
    <tableColumn id="4" xr3:uid="{00000000-0010-0000-0000-000004000000}" name="Оценочная стоимость единицы" dataDxfId="5" totalsRowDxfId="6"/>
    <tableColumn id="5" xr3:uid="{00000000-0010-0000-0000-000005000000}" name="Ожидаемый промежуточный итог" dataDxfId="3" totalsRowDxfId="4">
      <calculatedColumnFormula>Данные[[#This Row],[Предполагаемое количество]]*Данные[[#This Row],[Оценочная стоимость единицы]]</calculatedColumnFormula>
    </tableColumn>
    <tableColumn id="6" xr3:uid="{00000000-0010-0000-0000-000006000000}" name="Заметки" totalsRowFunction="count" dataDxfId="1" totalsRowDxfId="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основные и дополнительные категории, предполагаемое количество, стоимость единицы и заметки в этой таблице. Предполагаемый промежуточный итог вычисляется автоматически."/>
    </ext>
  </extLst>
</table>
</file>

<file path=xl/theme/theme1.xml><?xml version="1.0" encoding="utf-8"?>
<a:theme xmlns:a="http://schemas.openxmlformats.org/drawingml/2006/main" name="QLS">
  <a:themeElements>
    <a:clrScheme name="Custom 36">
      <a:dk1>
        <a:sysClr val="windowText" lastClr="000000"/>
      </a:dk1>
      <a:lt1>
        <a:sysClr val="window" lastClr="FFFFFF"/>
      </a:lt1>
      <a:dk2>
        <a:srgbClr val="2B2D42"/>
      </a:dk2>
      <a:lt2>
        <a:srgbClr val="EEF2F4"/>
      </a:lt2>
      <a:accent1>
        <a:srgbClr val="8D99AD"/>
      </a:accent1>
      <a:accent2>
        <a:srgbClr val="FFE181"/>
      </a:accent2>
      <a:accent3>
        <a:srgbClr val="8D99AD"/>
      </a:accent3>
      <a:accent4>
        <a:srgbClr val="636897"/>
      </a:accent4>
      <a:accent5>
        <a:srgbClr val="636897"/>
      </a:accent5>
      <a:accent6>
        <a:srgbClr val="FFE181"/>
      </a:accent6>
      <a:hlink>
        <a:srgbClr val="EE243D"/>
      </a:hlink>
      <a:folHlink>
        <a:srgbClr val="D91F2B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B7"/>
  <sheetViews>
    <sheetView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20.25" x14ac:dyDescent="0.2">
      <c r="B1" s="21" t="s">
        <v>0</v>
      </c>
    </row>
    <row r="2" spans="2:2" ht="24.75" customHeight="1" x14ac:dyDescent="0.2">
      <c r="B2" s="22" t="s">
        <v>93</v>
      </c>
    </row>
    <row r="3" spans="2:2" ht="65.25" customHeight="1" x14ac:dyDescent="0.2">
      <c r="B3" s="22" t="s">
        <v>1</v>
      </c>
    </row>
    <row r="4" spans="2:2" ht="39" customHeight="1" x14ac:dyDescent="0.2">
      <c r="B4" s="22" t="s">
        <v>2</v>
      </c>
    </row>
    <row r="5" spans="2:2" ht="33.75" customHeight="1" x14ac:dyDescent="0.2">
      <c r="B5" s="23" t="s">
        <v>3</v>
      </c>
    </row>
    <row r="6" spans="2:2" ht="75" customHeight="1" x14ac:dyDescent="0.2">
      <c r="B6" s="22" t="s">
        <v>92</v>
      </c>
    </row>
    <row r="7" spans="2:2" ht="76.5" customHeight="1" x14ac:dyDescent="0.2">
      <c r="B7" s="2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/>
  </sheetPr>
  <dimension ref="A1:H88"/>
  <sheetViews>
    <sheetView showGridLines="0" zoomScaleNormal="100" workbookViewId="0"/>
  </sheetViews>
  <sheetFormatPr defaultColWidth="9.140625" defaultRowHeight="12.75" x14ac:dyDescent="0.2"/>
  <cols>
    <col min="1" max="1" width="3.28515625" style="25" customWidth="1"/>
    <col min="2" max="2" width="47.140625" style="2" customWidth="1"/>
    <col min="3" max="3" width="42.42578125" style="2" customWidth="1"/>
    <col min="4" max="4" width="23.140625" style="2" customWidth="1"/>
    <col min="5" max="5" width="28.7109375" style="2" customWidth="1"/>
    <col min="6" max="6" width="28.85546875" style="2" customWidth="1"/>
    <col min="7" max="7" width="45" style="2" customWidth="1"/>
    <col min="8" max="8" width="2.7109375" style="2" customWidth="1"/>
    <col min="9" max="16384" width="9.140625" style="2"/>
  </cols>
  <sheetData>
    <row r="1" spans="1:8" s="1" customFormat="1" ht="16.5" customHeight="1" x14ac:dyDescent="0.2">
      <c r="A1" s="26" t="s">
        <v>5</v>
      </c>
      <c r="B1" s="7"/>
      <c r="C1" s="7"/>
      <c r="D1" s="7"/>
      <c r="E1" s="7"/>
      <c r="F1" s="7"/>
      <c r="G1" s="7"/>
    </row>
    <row r="2" spans="1:8" s="1" customFormat="1" ht="42" customHeight="1" x14ac:dyDescent="0.2">
      <c r="A2" s="24" t="s">
        <v>6</v>
      </c>
      <c r="B2" s="41" t="s">
        <v>14</v>
      </c>
      <c r="C2" s="8"/>
      <c r="D2" s="8"/>
      <c r="E2" s="8"/>
      <c r="F2" s="8"/>
      <c r="H2" s="8"/>
    </row>
    <row r="3" spans="1:8" ht="9.75" customHeight="1" x14ac:dyDescent="0.2">
      <c r="A3" s="25" t="s">
        <v>7</v>
      </c>
      <c r="B3" s="39"/>
      <c r="C3" s="40"/>
      <c r="D3" s="39"/>
      <c r="E3" s="42" t="s">
        <v>80</v>
      </c>
      <c r="F3" s="42"/>
      <c r="G3" s="42"/>
      <c r="H3" s="11"/>
    </row>
    <row r="4" spans="1:8" ht="20.100000000000001" customHeight="1" x14ac:dyDescent="0.25">
      <c r="A4" s="24" t="s">
        <v>8</v>
      </c>
      <c r="B4" s="45" t="s">
        <v>15</v>
      </c>
      <c r="C4" s="45"/>
      <c r="D4" s="9">
        <v>50</v>
      </c>
      <c r="E4" s="42"/>
      <c r="F4" s="42"/>
      <c r="G4" s="42"/>
      <c r="H4" s="11"/>
    </row>
    <row r="5" spans="1:8" ht="20.100000000000001" customHeight="1" x14ac:dyDescent="0.25">
      <c r="A5" s="24" t="s">
        <v>9</v>
      </c>
      <c r="B5" s="44" t="s">
        <v>16</v>
      </c>
      <c r="C5" s="44"/>
      <c r="D5" s="57">
        <f>SUMIF(Данные[Основная категория],"Мероприятия",Данные[Ожидаемый промежуточный итог])</f>
        <v>2500</v>
      </c>
      <c r="E5" s="42"/>
      <c r="F5" s="42"/>
      <c r="G5" s="42"/>
    </row>
    <row r="6" spans="1:8" ht="20.100000000000001" customHeight="1" x14ac:dyDescent="0.25">
      <c r="A6" s="24" t="s">
        <v>10</v>
      </c>
      <c r="B6" s="44" t="s">
        <v>17</v>
      </c>
      <c r="C6" s="44"/>
      <c r="D6" s="57">
        <f>РасходыНаМероприятие/КоличествоУчастников</f>
        <v>50</v>
      </c>
      <c r="E6" s="42"/>
      <c r="F6" s="42"/>
      <c r="G6" s="42"/>
    </row>
    <row r="7" spans="1:8" ht="30" customHeight="1" thickBot="1" x14ac:dyDescent="0.25">
      <c r="A7" s="24" t="s">
        <v>11</v>
      </c>
      <c r="B7" s="43" t="s">
        <v>18</v>
      </c>
      <c r="C7" s="43"/>
      <c r="D7" s="58">
        <f>SUMIF(Данные[Основная категория],"&lt;&gt;Мероприятия",Данные[Ожидаемый промежуточный итог])</f>
        <v>45743</v>
      </c>
      <c r="E7" s="42"/>
      <c r="F7" s="42"/>
      <c r="G7" s="42"/>
    </row>
    <row r="8" spans="1:8" ht="29.25" customHeight="1" x14ac:dyDescent="0.35">
      <c r="A8" s="24" t="s">
        <v>12</v>
      </c>
      <c r="B8" s="17" t="s">
        <v>19</v>
      </c>
      <c r="C8" s="10"/>
      <c r="D8" s="59">
        <f>SUBTOTAL(109,Данные[Ожидаемый промежуточный итог])</f>
        <v>48243</v>
      </c>
      <c r="E8" s="42"/>
      <c r="F8" s="42"/>
      <c r="G8" s="42"/>
    </row>
    <row r="9" spans="1:8" ht="33" customHeight="1" x14ac:dyDescent="0.2"/>
    <row r="10" spans="1:8" s="1" customFormat="1" ht="39" customHeight="1" x14ac:dyDescent="0.2">
      <c r="A10" s="26" t="s">
        <v>13</v>
      </c>
      <c r="B10" s="5" t="s">
        <v>20</v>
      </c>
      <c r="C10" s="6" t="s">
        <v>31</v>
      </c>
      <c r="D10" s="55" t="s">
        <v>79</v>
      </c>
      <c r="E10" s="56" t="s">
        <v>81</v>
      </c>
      <c r="F10" s="55" t="s">
        <v>82</v>
      </c>
      <c r="G10" s="6" t="s">
        <v>83</v>
      </c>
    </row>
    <row r="11" spans="1:8" ht="27.95" customHeight="1" thickBot="1" x14ac:dyDescent="0.25">
      <c r="B11" s="33" t="s">
        <v>21</v>
      </c>
      <c r="C11" s="34" t="s">
        <v>32</v>
      </c>
      <c r="D11" s="35">
        <v>2</v>
      </c>
      <c r="E11" s="60">
        <v>2300</v>
      </c>
      <c r="F11" s="60">
        <f>Данные[[#This Row],[Предполагаемое количество]]*Данные[[#This Row],[Оценочная стоимость единицы]]</f>
        <v>4600</v>
      </c>
      <c r="G11" s="36"/>
    </row>
    <row r="12" spans="1:8" ht="27.95" customHeight="1" thickTop="1" thickBot="1" x14ac:dyDescent="0.25">
      <c r="B12" s="37" t="s">
        <v>21</v>
      </c>
      <c r="C12" s="30" t="s">
        <v>33</v>
      </c>
      <c r="D12" s="31">
        <v>1</v>
      </c>
      <c r="E12" s="61">
        <v>1100</v>
      </c>
      <c r="F12" s="61">
        <f>Данные[[#This Row],[Предполагаемое количество]]*Данные[[#This Row],[Оценочная стоимость единицы]]</f>
        <v>1100</v>
      </c>
      <c r="G12" s="32"/>
    </row>
    <row r="13" spans="1:8" ht="27.75" customHeight="1" thickTop="1" thickBot="1" x14ac:dyDescent="0.25">
      <c r="B13" s="38" t="s">
        <v>21</v>
      </c>
      <c r="C13" s="27" t="s">
        <v>34</v>
      </c>
      <c r="D13" s="28">
        <v>3</v>
      </c>
      <c r="E13" s="62">
        <v>300</v>
      </c>
      <c r="F13" s="62">
        <f>Данные[[#This Row],[Предполагаемое количество]]*Данные[[#This Row],[Оценочная стоимость единицы]]</f>
        <v>900</v>
      </c>
      <c r="G13" s="29"/>
    </row>
    <row r="14" spans="1:8" ht="27.95" customHeight="1" thickTop="1" thickBot="1" x14ac:dyDescent="0.25">
      <c r="B14" s="37" t="s">
        <v>21</v>
      </c>
      <c r="C14" s="30" t="s">
        <v>35</v>
      </c>
      <c r="D14" s="31">
        <v>2</v>
      </c>
      <c r="E14" s="61">
        <v>250</v>
      </c>
      <c r="F14" s="61">
        <f>Данные[[#This Row],[Предполагаемое количество]]*Данные[[#This Row],[Оценочная стоимость единицы]]</f>
        <v>500</v>
      </c>
      <c r="G14" s="32"/>
    </row>
    <row r="15" spans="1:8" ht="27.95" customHeight="1" thickTop="1" thickBot="1" x14ac:dyDescent="0.25">
      <c r="B15" s="38" t="s">
        <v>22</v>
      </c>
      <c r="C15" s="27" t="s">
        <v>36</v>
      </c>
      <c r="D15" s="28">
        <v>5000</v>
      </c>
      <c r="E15" s="62">
        <v>0.15</v>
      </c>
      <c r="F15" s="62">
        <f>Данные[[#This Row],[Предполагаемое количество]]*Данные[[#This Row],[Оценочная стоимость единицы]]</f>
        <v>750</v>
      </c>
      <c r="G15" s="29"/>
    </row>
    <row r="16" spans="1:8" ht="27.95" customHeight="1" thickTop="1" thickBot="1" x14ac:dyDescent="0.25">
      <c r="B16" s="37" t="s">
        <v>22</v>
      </c>
      <c r="C16" s="30" t="s">
        <v>37</v>
      </c>
      <c r="D16" s="31">
        <v>5</v>
      </c>
      <c r="E16" s="61">
        <v>4000</v>
      </c>
      <c r="F16" s="61">
        <f>Данные[[#This Row],[Предполагаемое количество]]*Данные[[#This Row],[Оценочная стоимость единицы]]</f>
        <v>20000</v>
      </c>
      <c r="G16" s="32"/>
    </row>
    <row r="17" spans="2:7" ht="27.95" customHeight="1" thickTop="1" thickBot="1" x14ac:dyDescent="0.25">
      <c r="B17" s="38" t="s">
        <v>22</v>
      </c>
      <c r="C17" s="27" t="s">
        <v>38</v>
      </c>
      <c r="D17" s="28">
        <v>13</v>
      </c>
      <c r="E17" s="62">
        <v>350</v>
      </c>
      <c r="F17" s="62">
        <f>Данные[[#This Row],[Предполагаемое количество]]*Данные[[#This Row],[Оценочная стоимость единицы]]</f>
        <v>4550</v>
      </c>
      <c r="G17" s="29"/>
    </row>
    <row r="18" spans="2:7" ht="27.95" customHeight="1" thickTop="1" thickBot="1" x14ac:dyDescent="0.25">
      <c r="B18" s="37" t="s">
        <v>22</v>
      </c>
      <c r="C18" s="30" t="s">
        <v>39</v>
      </c>
      <c r="D18" s="31">
        <v>1</v>
      </c>
      <c r="E18" s="61">
        <v>350</v>
      </c>
      <c r="F18" s="61">
        <f>Данные[[#This Row],[Предполагаемое количество]]*Данные[[#This Row],[Оценочная стоимость единицы]]</f>
        <v>350</v>
      </c>
      <c r="G18" s="32"/>
    </row>
    <row r="19" spans="2:7" ht="27.95" customHeight="1" thickTop="1" thickBot="1" x14ac:dyDescent="0.25">
      <c r="B19" s="38" t="s">
        <v>23</v>
      </c>
      <c r="C19" s="27" t="s">
        <v>23</v>
      </c>
      <c r="D19" s="28"/>
      <c r="E19" s="62"/>
      <c r="F19" s="62">
        <f>Данные[[#This Row],[Предполагаемое количество]]*Данные[[#This Row],[Оценочная стоимость единицы]]</f>
        <v>0</v>
      </c>
      <c r="G19" s="29"/>
    </row>
    <row r="20" spans="2:7" ht="27.95" customHeight="1" thickTop="1" thickBot="1" x14ac:dyDescent="0.25">
      <c r="B20" s="37" t="s">
        <v>23</v>
      </c>
      <c r="C20" s="30" t="s">
        <v>40</v>
      </c>
      <c r="D20" s="31">
        <v>3</v>
      </c>
      <c r="E20" s="61">
        <v>50</v>
      </c>
      <c r="F20" s="61">
        <f>Данные[[#This Row],[Предполагаемое количество]]*Данные[[#This Row],[Оценочная стоимость единицы]]</f>
        <v>150</v>
      </c>
      <c r="G20" s="32"/>
    </row>
    <row r="21" spans="2:7" ht="27.95" customHeight="1" thickTop="1" thickBot="1" x14ac:dyDescent="0.25">
      <c r="B21" s="38" t="s">
        <v>23</v>
      </c>
      <c r="C21" s="27" t="s">
        <v>41</v>
      </c>
      <c r="D21" s="28">
        <v>2</v>
      </c>
      <c r="E21" s="62">
        <v>20</v>
      </c>
      <c r="F21" s="62">
        <f>Данные[[#This Row],[Предполагаемое количество]]*Данные[[#This Row],[Оценочная стоимость единицы]]</f>
        <v>40</v>
      </c>
      <c r="G21" s="29"/>
    </row>
    <row r="22" spans="2:7" ht="27.95" customHeight="1" thickTop="1" thickBot="1" x14ac:dyDescent="0.25">
      <c r="B22" s="37" t="s">
        <v>23</v>
      </c>
      <c r="C22" s="30" t="s">
        <v>42</v>
      </c>
      <c r="D22" s="31">
        <v>2</v>
      </c>
      <c r="E22" s="61">
        <v>32</v>
      </c>
      <c r="F22" s="61">
        <f>Данные[[#This Row],[Предполагаемое количество]]*Данные[[#This Row],[Оценочная стоимость единицы]]</f>
        <v>64</v>
      </c>
      <c r="G22" s="32"/>
    </row>
    <row r="23" spans="2:7" ht="27.95" customHeight="1" thickTop="1" thickBot="1" x14ac:dyDescent="0.25">
      <c r="B23" s="38" t="s">
        <v>24</v>
      </c>
      <c r="C23" s="27" t="s">
        <v>43</v>
      </c>
      <c r="D23" s="28">
        <v>50</v>
      </c>
      <c r="E23" s="62"/>
      <c r="F23" s="62">
        <f>Данные[[#This Row],[Предполагаемое количество]]*Данные[[#This Row],[Оценочная стоимость единицы]]</f>
        <v>0</v>
      </c>
      <c r="G23" s="29"/>
    </row>
    <row r="24" spans="2:7" ht="27.95" customHeight="1" thickTop="1" thickBot="1" x14ac:dyDescent="0.25">
      <c r="B24" s="37" t="s">
        <v>24</v>
      </c>
      <c r="C24" s="30" t="s">
        <v>44</v>
      </c>
      <c r="D24" s="31"/>
      <c r="E24" s="61"/>
      <c r="F24" s="61">
        <f>Данные[[#This Row],[Предполагаемое количество]]*Данные[[#This Row],[Оценочная стоимость единицы]]</f>
        <v>0</v>
      </c>
      <c r="G24" s="32"/>
    </row>
    <row r="25" spans="2:7" ht="27.95" customHeight="1" thickTop="1" thickBot="1" x14ac:dyDescent="0.25">
      <c r="B25" s="38" t="s">
        <v>24</v>
      </c>
      <c r="C25" s="27" t="s">
        <v>45</v>
      </c>
      <c r="D25" s="28"/>
      <c r="E25" s="62">
        <v>23</v>
      </c>
      <c r="F25" s="62">
        <f>Данные[[#This Row],[Предполагаемое количество]]*Данные[[#This Row],[Оценочная стоимость единицы]]</f>
        <v>0</v>
      </c>
      <c r="G25" s="29"/>
    </row>
    <row r="26" spans="2:7" ht="27.95" customHeight="1" thickTop="1" thickBot="1" x14ac:dyDescent="0.25">
      <c r="B26" s="37" t="s">
        <v>24</v>
      </c>
      <c r="C26" s="30" t="s">
        <v>46</v>
      </c>
      <c r="D26" s="31"/>
      <c r="E26" s="61">
        <v>2.3000000000000003</v>
      </c>
      <c r="F26" s="61">
        <f>Данные[[#This Row],[Предполагаемое количество]]*Данные[[#This Row],[Оценочная стоимость единицы]]</f>
        <v>0</v>
      </c>
      <c r="G26" s="32"/>
    </row>
    <row r="27" spans="2:7" ht="27.95" customHeight="1" thickTop="1" thickBot="1" x14ac:dyDescent="0.25">
      <c r="B27" s="38" t="s">
        <v>24</v>
      </c>
      <c r="C27" s="27" t="s">
        <v>47</v>
      </c>
      <c r="D27" s="28"/>
      <c r="E27" s="62">
        <v>5.0600000000000005</v>
      </c>
      <c r="F27" s="62">
        <f>Данные[[#This Row],[Предполагаемое количество]]*Данные[[#This Row],[Оценочная стоимость единицы]]</f>
        <v>0</v>
      </c>
      <c r="G27" s="29"/>
    </row>
    <row r="28" spans="2:7" ht="27.95" customHeight="1" thickTop="1" thickBot="1" x14ac:dyDescent="0.25">
      <c r="B28" s="37" t="s">
        <v>24</v>
      </c>
      <c r="C28" s="30" t="s">
        <v>48</v>
      </c>
      <c r="D28" s="31">
        <v>1</v>
      </c>
      <c r="E28" s="61">
        <v>300</v>
      </c>
      <c r="F28" s="61">
        <f>Данные[[#This Row],[Предполагаемое количество]]*Данные[[#This Row],[Оценочная стоимость единицы]]</f>
        <v>300</v>
      </c>
      <c r="G28" s="32"/>
    </row>
    <row r="29" spans="2:7" ht="27.95" customHeight="1" thickTop="1" thickBot="1" x14ac:dyDescent="0.25">
      <c r="B29" s="38" t="s">
        <v>24</v>
      </c>
      <c r="C29" s="27" t="s">
        <v>49</v>
      </c>
      <c r="D29" s="28">
        <v>1</v>
      </c>
      <c r="E29" s="62">
        <v>800</v>
      </c>
      <c r="F29" s="62">
        <f>Данные[[#This Row],[Предполагаемое количество]]*Данные[[#This Row],[Оценочная стоимость единицы]]</f>
        <v>800</v>
      </c>
      <c r="G29" s="29"/>
    </row>
    <row r="30" spans="2:7" ht="27.95" customHeight="1" thickTop="1" thickBot="1" x14ac:dyDescent="0.25">
      <c r="B30" s="37" t="s">
        <v>24</v>
      </c>
      <c r="C30" s="30" t="s">
        <v>50</v>
      </c>
      <c r="D30" s="31">
        <v>1</v>
      </c>
      <c r="E30" s="61">
        <v>1200</v>
      </c>
      <c r="F30" s="61">
        <f>Данные[[#This Row],[Предполагаемое количество]]*Данные[[#This Row],[Оценочная стоимость единицы]]</f>
        <v>1200</v>
      </c>
      <c r="G30" s="32"/>
    </row>
    <row r="31" spans="2:7" ht="27.95" customHeight="1" thickTop="1" thickBot="1" x14ac:dyDescent="0.25">
      <c r="B31" s="38" t="s">
        <v>24</v>
      </c>
      <c r="C31" s="27" t="s">
        <v>51</v>
      </c>
      <c r="D31" s="28">
        <v>1</v>
      </c>
      <c r="E31" s="62">
        <v>200</v>
      </c>
      <c r="F31" s="62">
        <f>Данные[[#This Row],[Предполагаемое количество]]*Данные[[#This Row],[Оценочная стоимость единицы]]</f>
        <v>200</v>
      </c>
      <c r="G31" s="29"/>
    </row>
    <row r="32" spans="2:7" ht="27.95" customHeight="1" thickTop="1" thickBot="1" x14ac:dyDescent="0.25">
      <c r="B32" s="37" t="s">
        <v>25</v>
      </c>
      <c r="C32" s="30" t="s">
        <v>52</v>
      </c>
      <c r="D32" s="31">
        <v>1</v>
      </c>
      <c r="E32" s="61">
        <v>0</v>
      </c>
      <c r="F32" s="61">
        <f>Данные[[#This Row],[Предполагаемое количество]]*Данные[[#This Row],[Оценочная стоимость единицы]]</f>
        <v>0</v>
      </c>
      <c r="G32" s="32" t="s">
        <v>84</v>
      </c>
    </row>
    <row r="33" spans="2:7" ht="27.95" customHeight="1" thickTop="1" thickBot="1" x14ac:dyDescent="0.25">
      <c r="B33" s="38" t="s">
        <v>25</v>
      </c>
      <c r="C33" s="27" t="s">
        <v>53</v>
      </c>
      <c r="D33" s="28">
        <v>1</v>
      </c>
      <c r="E33" s="62">
        <v>0</v>
      </c>
      <c r="F33" s="62">
        <f>Данные[[#This Row],[Предполагаемое количество]]*Данные[[#This Row],[Оценочная стоимость единицы]]</f>
        <v>0</v>
      </c>
      <c r="G33" s="29" t="s">
        <v>84</v>
      </c>
    </row>
    <row r="34" spans="2:7" ht="27.95" customHeight="1" thickTop="1" thickBot="1" x14ac:dyDescent="0.25">
      <c r="B34" s="37" t="s">
        <v>25</v>
      </c>
      <c r="C34" s="54" t="s">
        <v>54</v>
      </c>
      <c r="D34" s="31">
        <v>1</v>
      </c>
      <c r="E34" s="61">
        <v>45</v>
      </c>
      <c r="F34" s="61">
        <f>Данные[[#This Row],[Предполагаемое количество]]*Данные[[#This Row],[Оценочная стоимость единицы]]</f>
        <v>45</v>
      </c>
      <c r="G34" s="32"/>
    </row>
    <row r="35" spans="2:7" ht="27.95" customHeight="1" thickTop="1" thickBot="1" x14ac:dyDescent="0.25">
      <c r="B35" s="38" t="s">
        <v>25</v>
      </c>
      <c r="C35" s="27" t="s">
        <v>55</v>
      </c>
      <c r="D35" s="28">
        <v>1</v>
      </c>
      <c r="E35" s="62">
        <v>12</v>
      </c>
      <c r="F35" s="62">
        <f>Данные[[#This Row],[Предполагаемое количество]]*Данные[[#This Row],[Оценочная стоимость единицы]]</f>
        <v>12</v>
      </c>
      <c r="G35" s="29"/>
    </row>
    <row r="36" spans="2:7" ht="27.95" customHeight="1" thickTop="1" thickBot="1" x14ac:dyDescent="0.25">
      <c r="B36" s="37" t="s">
        <v>25</v>
      </c>
      <c r="C36" s="30" t="s">
        <v>56</v>
      </c>
      <c r="D36" s="31">
        <v>1</v>
      </c>
      <c r="E36" s="61">
        <v>0</v>
      </c>
      <c r="F36" s="61">
        <f>Данные[[#This Row],[Предполагаемое количество]]*Данные[[#This Row],[Оценочная стоимость единицы]]</f>
        <v>0</v>
      </c>
      <c r="G36" s="32" t="s">
        <v>84</v>
      </c>
    </row>
    <row r="37" spans="2:7" ht="27.95" customHeight="1" thickTop="1" thickBot="1" x14ac:dyDescent="0.25">
      <c r="B37" s="38" t="s">
        <v>25</v>
      </c>
      <c r="C37" s="27" t="s">
        <v>57</v>
      </c>
      <c r="D37" s="28">
        <v>1</v>
      </c>
      <c r="E37" s="62">
        <v>0</v>
      </c>
      <c r="F37" s="62">
        <f>Данные[[#This Row],[Предполагаемое количество]]*Данные[[#This Row],[Оценочная стоимость единицы]]</f>
        <v>0</v>
      </c>
      <c r="G37" s="29" t="s">
        <v>84</v>
      </c>
    </row>
    <row r="38" spans="2:7" ht="27.95" customHeight="1" thickTop="1" thickBot="1" x14ac:dyDescent="0.25">
      <c r="B38" s="37" t="s">
        <v>25</v>
      </c>
      <c r="C38" s="30" t="s">
        <v>58</v>
      </c>
      <c r="D38" s="31">
        <v>1</v>
      </c>
      <c r="E38" s="61">
        <v>0</v>
      </c>
      <c r="F38" s="61">
        <f>Данные[[#This Row],[Предполагаемое количество]]*Данные[[#This Row],[Оценочная стоимость единицы]]</f>
        <v>0</v>
      </c>
      <c r="G38" s="32" t="s">
        <v>84</v>
      </c>
    </row>
    <row r="39" spans="2:7" ht="27.95" customHeight="1" thickTop="1" thickBot="1" x14ac:dyDescent="0.25">
      <c r="B39" s="38" t="s">
        <v>25</v>
      </c>
      <c r="C39" s="27" t="s">
        <v>59</v>
      </c>
      <c r="D39" s="28">
        <v>1</v>
      </c>
      <c r="E39" s="62">
        <v>300</v>
      </c>
      <c r="F39" s="62">
        <f>Данные[[#This Row],[Предполагаемое количество]]*Данные[[#This Row],[Оценочная стоимость единицы]]</f>
        <v>300</v>
      </c>
      <c r="G39" s="29"/>
    </row>
    <row r="40" spans="2:7" ht="27.95" customHeight="1" thickTop="1" thickBot="1" x14ac:dyDescent="0.25">
      <c r="B40" s="37" t="s">
        <v>25</v>
      </c>
      <c r="C40" s="30" t="s">
        <v>60</v>
      </c>
      <c r="D40" s="31"/>
      <c r="E40" s="61">
        <v>31.415999999999997</v>
      </c>
      <c r="F40" s="61">
        <f>Данные[[#This Row],[Предполагаемое количество]]*Данные[[#This Row],[Оценочная стоимость единицы]]</f>
        <v>0</v>
      </c>
      <c r="G40" s="32"/>
    </row>
    <row r="41" spans="2:7" ht="27.95" customHeight="1" thickTop="1" thickBot="1" x14ac:dyDescent="0.25">
      <c r="B41" s="38" t="s">
        <v>26</v>
      </c>
      <c r="C41" s="27" t="s">
        <v>61</v>
      </c>
      <c r="D41" s="28"/>
      <c r="E41" s="62">
        <v>834</v>
      </c>
      <c r="F41" s="62">
        <f>Данные[[#This Row],[Предполагаемое количество]]*Данные[[#This Row],[Оценочная стоимость единицы]]</f>
        <v>0</v>
      </c>
      <c r="G41" s="29"/>
    </row>
    <row r="42" spans="2:7" ht="27.95" customHeight="1" thickTop="1" thickBot="1" x14ac:dyDescent="0.25">
      <c r="B42" s="37" t="s">
        <v>26</v>
      </c>
      <c r="C42" s="30" t="s">
        <v>62</v>
      </c>
      <c r="D42" s="31"/>
      <c r="E42" s="61">
        <v>600</v>
      </c>
      <c r="F42" s="61">
        <f>Данные[[#This Row],[Предполагаемое количество]]*Данные[[#This Row],[Оценочная стоимость единицы]]</f>
        <v>0</v>
      </c>
      <c r="G42" s="32"/>
    </row>
    <row r="43" spans="2:7" ht="27.95" customHeight="1" thickTop="1" thickBot="1" x14ac:dyDescent="0.25">
      <c r="B43" s="38" t="s">
        <v>26</v>
      </c>
      <c r="C43" s="27" t="s">
        <v>63</v>
      </c>
      <c r="D43" s="28"/>
      <c r="E43" s="62">
        <v>200</v>
      </c>
      <c r="F43" s="62">
        <f>Данные[[#This Row],[Предполагаемое количество]]*Данные[[#This Row],[Оценочная стоимость единицы]]</f>
        <v>0</v>
      </c>
      <c r="G43" s="29" t="s">
        <v>85</v>
      </c>
    </row>
    <row r="44" spans="2:7" ht="27.95" customHeight="1" thickTop="1" thickBot="1" x14ac:dyDescent="0.25">
      <c r="B44" s="37" t="s">
        <v>26</v>
      </c>
      <c r="C44" s="30" t="s">
        <v>64</v>
      </c>
      <c r="D44" s="31"/>
      <c r="E44" s="61">
        <v>100</v>
      </c>
      <c r="F44" s="61">
        <f>Данные[[#This Row],[Предполагаемое количество]]*Данные[[#This Row],[Оценочная стоимость единицы]]</f>
        <v>0</v>
      </c>
      <c r="G44" s="32"/>
    </row>
    <row r="45" spans="2:7" ht="27.95" customHeight="1" thickTop="1" thickBot="1" x14ac:dyDescent="0.25">
      <c r="B45" s="38" t="s">
        <v>27</v>
      </c>
      <c r="C45" s="27" t="s">
        <v>65</v>
      </c>
      <c r="D45" s="28">
        <v>25</v>
      </c>
      <c r="E45" s="62">
        <v>10</v>
      </c>
      <c r="F45" s="62">
        <f>Данные[[#This Row],[Предполагаемое количество]]*Данные[[#This Row],[Оценочная стоимость единицы]]</f>
        <v>250</v>
      </c>
      <c r="G45" s="29" t="s">
        <v>86</v>
      </c>
    </row>
    <row r="46" spans="2:7" ht="27.95" customHeight="1" thickTop="1" thickBot="1" x14ac:dyDescent="0.25">
      <c r="B46" s="37" t="s">
        <v>27</v>
      </c>
      <c r="C46" s="30" t="s">
        <v>66</v>
      </c>
      <c r="D46" s="31">
        <v>25</v>
      </c>
      <c r="E46" s="61">
        <v>5</v>
      </c>
      <c r="F46" s="61">
        <f>Данные[[#This Row],[Предполагаемое количество]]*Данные[[#This Row],[Оценочная стоимость единицы]]</f>
        <v>125</v>
      </c>
      <c r="G46" s="32" t="s">
        <v>86</v>
      </c>
    </row>
    <row r="47" spans="2:7" ht="27.95" customHeight="1" thickTop="1" thickBot="1" x14ac:dyDescent="0.25">
      <c r="B47" s="38" t="s">
        <v>28</v>
      </c>
      <c r="C47" s="27" t="s">
        <v>67</v>
      </c>
      <c r="D47" s="28">
        <v>50</v>
      </c>
      <c r="E47" s="62">
        <v>8</v>
      </c>
      <c r="F47" s="62">
        <f>Данные[[#This Row],[Предполагаемое количество]]*Данные[[#This Row],[Оценочная стоимость единицы]]</f>
        <v>400</v>
      </c>
      <c r="G47" s="29"/>
    </row>
    <row r="48" spans="2:7" ht="27.95" customHeight="1" thickTop="1" thickBot="1" x14ac:dyDescent="0.25">
      <c r="B48" s="37" t="s">
        <v>28</v>
      </c>
      <c r="C48" s="30" t="s">
        <v>68</v>
      </c>
      <c r="D48" s="31">
        <v>300</v>
      </c>
      <c r="E48" s="61">
        <v>3</v>
      </c>
      <c r="F48" s="61">
        <f>Данные[[#This Row],[Предполагаемое количество]]*Данные[[#This Row],[Оценочная стоимость единицы]]</f>
        <v>900</v>
      </c>
      <c r="G48" s="32"/>
    </row>
    <row r="49" spans="2:7" ht="27.95" customHeight="1" thickTop="1" thickBot="1" x14ac:dyDescent="0.25">
      <c r="B49" s="38" t="s">
        <v>28</v>
      </c>
      <c r="C49" s="27" t="s">
        <v>69</v>
      </c>
      <c r="D49" s="28">
        <v>200</v>
      </c>
      <c r="E49" s="62">
        <v>2.5</v>
      </c>
      <c r="F49" s="62">
        <f>Данные[[#This Row],[Предполагаемое количество]]*Данные[[#This Row],[Оценочная стоимость единицы]]</f>
        <v>500</v>
      </c>
      <c r="G49" s="29"/>
    </row>
    <row r="50" spans="2:7" ht="27.95" customHeight="1" thickTop="1" thickBot="1" x14ac:dyDescent="0.25">
      <c r="B50" s="37" t="s">
        <v>29</v>
      </c>
      <c r="C50" s="30" t="s">
        <v>70</v>
      </c>
      <c r="D50" s="31">
        <v>5000</v>
      </c>
      <c r="E50" s="61">
        <v>0.15</v>
      </c>
      <c r="F50" s="61">
        <f>Данные[[#This Row],[Предполагаемое количество]]*Данные[[#This Row],[Оценочная стоимость единицы]]</f>
        <v>750</v>
      </c>
      <c r="G50" s="32"/>
    </row>
    <row r="51" spans="2:7" ht="27.95" customHeight="1" thickTop="1" thickBot="1" x14ac:dyDescent="0.25">
      <c r="B51" s="38" t="s">
        <v>29</v>
      </c>
      <c r="C51" s="27" t="s">
        <v>71</v>
      </c>
      <c r="D51" s="28">
        <v>15000</v>
      </c>
      <c r="E51" s="62">
        <v>0.04</v>
      </c>
      <c r="F51" s="62">
        <f>Данные[[#This Row],[Предполагаемое количество]]*Данные[[#This Row],[Оценочная стоимость единицы]]</f>
        <v>600</v>
      </c>
      <c r="G51" s="29"/>
    </row>
    <row r="52" spans="2:7" ht="27.95" customHeight="1" thickTop="1" thickBot="1" x14ac:dyDescent="0.25">
      <c r="B52" s="37" t="s">
        <v>29</v>
      </c>
      <c r="C52" s="30" t="s">
        <v>72</v>
      </c>
      <c r="D52" s="31">
        <v>15000</v>
      </c>
      <c r="E52" s="61">
        <v>0.03</v>
      </c>
      <c r="F52" s="61">
        <f>Данные[[#This Row],[Предполагаемое количество]]*Данные[[#This Row],[Оценочная стоимость единицы]]</f>
        <v>450</v>
      </c>
      <c r="G52" s="32"/>
    </row>
    <row r="53" spans="2:7" ht="27.95" customHeight="1" thickTop="1" thickBot="1" x14ac:dyDescent="0.25">
      <c r="B53" s="38" t="s">
        <v>29</v>
      </c>
      <c r="C53" s="27" t="s">
        <v>37</v>
      </c>
      <c r="D53" s="28">
        <v>2</v>
      </c>
      <c r="E53" s="62">
        <v>600</v>
      </c>
      <c r="F53" s="62">
        <f>Данные[[#This Row],[Предполагаемое количество]]*Данные[[#This Row],[Оценочная стоимость единицы]]</f>
        <v>1200</v>
      </c>
      <c r="G53" s="29"/>
    </row>
    <row r="54" spans="2:7" ht="27.95" customHeight="1" thickTop="1" thickBot="1" x14ac:dyDescent="0.25">
      <c r="B54" s="37" t="s">
        <v>29</v>
      </c>
      <c r="C54" s="30" t="s">
        <v>38</v>
      </c>
      <c r="D54" s="31">
        <v>4</v>
      </c>
      <c r="E54" s="61">
        <v>300</v>
      </c>
      <c r="F54" s="61">
        <f>Данные[[#This Row],[Предполагаемое количество]]*Данные[[#This Row],[Оценочная стоимость единицы]]</f>
        <v>1200</v>
      </c>
      <c r="G54" s="32"/>
    </row>
    <row r="55" spans="2:7" ht="27.95" customHeight="1" thickTop="1" thickBot="1" x14ac:dyDescent="0.25">
      <c r="B55" s="38" t="s">
        <v>29</v>
      </c>
      <c r="C55" s="27" t="s">
        <v>73</v>
      </c>
      <c r="D55" s="28">
        <v>6</v>
      </c>
      <c r="E55" s="62">
        <v>220</v>
      </c>
      <c r="F55" s="62">
        <f>Данные[[#This Row],[Предполагаемое количество]]*Данные[[#This Row],[Оценочная стоимость единицы]]</f>
        <v>1320</v>
      </c>
      <c r="G55" s="29"/>
    </row>
    <row r="56" spans="2:7" ht="27.95" customHeight="1" thickTop="1" thickBot="1" x14ac:dyDescent="0.25">
      <c r="B56" s="37" t="s">
        <v>29</v>
      </c>
      <c r="C56" s="30" t="s">
        <v>74</v>
      </c>
      <c r="D56" s="31">
        <v>2</v>
      </c>
      <c r="E56" s="61">
        <v>556</v>
      </c>
      <c r="F56" s="61">
        <f>Данные[[#This Row],[Предполагаемое количество]]*Данные[[#This Row],[Оценочная стоимость единицы]]</f>
        <v>1112</v>
      </c>
      <c r="G56" s="32"/>
    </row>
    <row r="57" spans="2:7" ht="27.95" customHeight="1" thickTop="1" thickBot="1" x14ac:dyDescent="0.25">
      <c r="B57" s="38" t="s">
        <v>29</v>
      </c>
      <c r="C57" s="27" t="s">
        <v>75</v>
      </c>
      <c r="D57" s="28">
        <v>3</v>
      </c>
      <c r="E57" s="62">
        <v>125</v>
      </c>
      <c r="F57" s="62">
        <f>Данные[[#This Row],[Предполагаемое количество]]*Данные[[#This Row],[Оценочная стоимость единицы]]</f>
        <v>375</v>
      </c>
      <c r="G57" s="29"/>
    </row>
    <row r="58" spans="2:7" ht="27.95" customHeight="1" thickTop="1" thickBot="1" x14ac:dyDescent="0.25">
      <c r="B58" s="37" t="s">
        <v>30</v>
      </c>
      <c r="C58" s="30" t="s">
        <v>76</v>
      </c>
      <c r="D58" s="31">
        <v>3</v>
      </c>
      <c r="E58" s="61">
        <v>200</v>
      </c>
      <c r="F58" s="61">
        <f>Данные[[#This Row],[Предполагаемое количество]]*Данные[[#This Row],[Оценочная стоимость единицы]]</f>
        <v>600</v>
      </c>
      <c r="G58" s="32"/>
    </row>
    <row r="59" spans="2:7" ht="27.95" customHeight="1" thickTop="1" thickBot="1" x14ac:dyDescent="0.25">
      <c r="B59" s="38" t="s">
        <v>30</v>
      </c>
      <c r="C59" s="27" t="s">
        <v>29</v>
      </c>
      <c r="D59" s="28">
        <v>4</v>
      </c>
      <c r="E59" s="62">
        <v>200</v>
      </c>
      <c r="F59" s="62">
        <f>Данные[[#This Row],[Предполагаемое количество]]*Данные[[#This Row],[Оценочная стоимость единицы]]</f>
        <v>800</v>
      </c>
      <c r="G59" s="29"/>
    </row>
    <row r="60" spans="2:7" ht="27.95" customHeight="1" thickTop="1" thickBot="1" x14ac:dyDescent="0.25">
      <c r="B60" s="37" t="s">
        <v>30</v>
      </c>
      <c r="C60" s="30" t="s">
        <v>77</v>
      </c>
      <c r="D60" s="31">
        <v>6</v>
      </c>
      <c r="E60" s="61">
        <v>200</v>
      </c>
      <c r="F60" s="61">
        <f>Данные[[#This Row],[Предполагаемое количество]]*Данные[[#This Row],[Оценочная стоимость единицы]]</f>
        <v>1200</v>
      </c>
      <c r="G60" s="32"/>
    </row>
    <row r="61" spans="2:7" ht="27.95" customHeight="1" thickTop="1" thickBot="1" x14ac:dyDescent="0.25">
      <c r="B61" s="38" t="s">
        <v>30</v>
      </c>
      <c r="C61" s="27" t="s">
        <v>78</v>
      </c>
      <c r="D61" s="28">
        <v>3</v>
      </c>
      <c r="E61" s="62">
        <v>200</v>
      </c>
      <c r="F61" s="62">
        <f>Данные[[#This Row],[Предполагаемое количество]]*Данные[[#This Row],[Оценочная стоимость единицы]]</f>
        <v>600</v>
      </c>
      <c r="G61" s="29"/>
    </row>
    <row r="62" spans="2:7" ht="27.95" customHeight="1" thickTop="1" x14ac:dyDescent="0.2"/>
    <row r="63" spans="2:7" ht="27.95" customHeight="1" x14ac:dyDescent="0.2"/>
    <row r="64" spans="2:7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  <row r="88" ht="27.95" customHeight="1" x14ac:dyDescent="0.2"/>
  </sheetData>
  <mergeCells count="5">
    <mergeCell ref="E3:G8"/>
    <mergeCell ref="B7:C7"/>
    <mergeCell ref="B5:C5"/>
    <mergeCell ref="B6:C6"/>
    <mergeCell ref="B4:C4"/>
  </mergeCells>
  <pageMargins left="0.7" right="0.7" top="0.75" bottom="0.75" header="0.3" footer="0.3"/>
  <pageSetup paperSize="9" fitToHeight="0" orientation="portrait" r:id="rId1"/>
  <ignoredErrors>
    <ignoredError sqref="D5 D7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autoPageBreaks="0"/>
  </sheetPr>
  <dimension ref="A1:N30"/>
  <sheetViews>
    <sheetView showGridLines="0" workbookViewId="0"/>
  </sheetViews>
  <sheetFormatPr defaultColWidth="9.140625" defaultRowHeight="12.75" x14ac:dyDescent="0.2"/>
  <cols>
    <col min="1" max="1" width="3.28515625" style="25" customWidth="1"/>
    <col min="2" max="2" width="35.85546875" style="3" customWidth="1"/>
    <col min="3" max="13" width="22.42578125" style="3" customWidth="1"/>
    <col min="14" max="16384" width="9.140625" style="3"/>
  </cols>
  <sheetData>
    <row r="1" spans="1:14" ht="15" customHeight="1" x14ac:dyDescent="0.2">
      <c r="A1" s="24" t="s">
        <v>87</v>
      </c>
      <c r="B1" s="7"/>
      <c r="C1" s="7"/>
      <c r="D1" s="7"/>
      <c r="E1" s="7"/>
      <c r="F1" s="7"/>
      <c r="G1" s="7"/>
      <c r="H1" s="1"/>
    </row>
    <row r="2" spans="1:14" s="15" customFormat="1" ht="36.75" customHeight="1" x14ac:dyDescent="0.2">
      <c r="A2" s="24" t="s">
        <v>6</v>
      </c>
      <c r="B2" s="18" t="s">
        <v>14</v>
      </c>
      <c r="C2" s="19"/>
      <c r="D2" s="19"/>
      <c r="E2" s="19"/>
      <c r="F2" s="19"/>
      <c r="G2" s="20"/>
      <c r="H2" s="19"/>
      <c r="I2" s="14"/>
      <c r="J2" s="14"/>
      <c r="K2" s="14"/>
      <c r="L2" s="14"/>
      <c r="M2" s="14"/>
    </row>
    <row r="3" spans="1:14" s="15" customFormat="1" ht="12.75" customHeight="1" x14ac:dyDescent="0.2">
      <c r="A3" s="24"/>
      <c r="B3" s="18"/>
      <c r="C3" s="19"/>
      <c r="D3" s="19"/>
      <c r="E3" s="19"/>
      <c r="F3" s="19"/>
      <c r="G3" s="20"/>
      <c r="H3" s="19"/>
      <c r="I3" s="14"/>
      <c r="J3" s="14"/>
      <c r="K3" s="14"/>
      <c r="L3" s="14"/>
      <c r="M3" s="14"/>
    </row>
    <row r="4" spans="1:14" s="4" customFormat="1" ht="409.5" x14ac:dyDescent="0.2">
      <c r="A4" s="25" t="s">
        <v>88</v>
      </c>
      <c r="B4" s="12"/>
      <c r="C4" s="51" t="s">
        <v>20</v>
      </c>
      <c r="D4" s="47"/>
      <c r="E4" s="49"/>
      <c r="F4" s="47"/>
      <c r="G4" s="49"/>
      <c r="H4" s="47"/>
      <c r="I4" s="49"/>
      <c r="J4" s="47"/>
      <c r="K4" s="49"/>
      <c r="L4" s="47"/>
      <c r="M4" s="49"/>
      <c r="N4"/>
    </row>
    <row r="5" spans="1:14" s="4" customFormat="1" ht="25.5" x14ac:dyDescent="0.2">
      <c r="A5" s="25"/>
      <c r="B5" s="12"/>
      <c r="C5" s="52" t="s">
        <v>25</v>
      </c>
      <c r="D5" s="48" t="s">
        <v>26</v>
      </c>
      <c r="E5" s="52" t="s">
        <v>21</v>
      </c>
      <c r="F5" s="47" t="s">
        <v>22</v>
      </c>
      <c r="G5" s="52" t="s">
        <v>24</v>
      </c>
      <c r="H5" s="47" t="s">
        <v>27</v>
      </c>
      <c r="I5" s="52" t="s">
        <v>29</v>
      </c>
      <c r="J5" s="47" t="s">
        <v>28</v>
      </c>
      <c r="K5" s="53" t="s">
        <v>30</v>
      </c>
      <c r="L5" s="47" t="s">
        <v>23</v>
      </c>
      <c r="M5" s="50" t="s">
        <v>91</v>
      </c>
      <c r="N5"/>
    </row>
    <row r="6" spans="1:14" ht="24" customHeight="1" x14ac:dyDescent="0.2">
      <c r="B6" s="13" t="s">
        <v>82</v>
      </c>
      <c r="C6" s="63">
        <v>0</v>
      </c>
      <c r="D6" s="63">
        <v>7007</v>
      </c>
      <c r="E6" s="63">
        <v>357</v>
      </c>
      <c r="F6" s="63">
        <v>25650</v>
      </c>
      <c r="G6" s="63">
        <v>2500</v>
      </c>
      <c r="H6" s="63">
        <v>375</v>
      </c>
      <c r="I6" s="63">
        <v>254</v>
      </c>
      <c r="J6" s="63">
        <v>1800</v>
      </c>
      <c r="K6" s="63">
        <v>3200</v>
      </c>
      <c r="L6" s="63">
        <v>7100</v>
      </c>
      <c r="M6" s="63">
        <v>48243</v>
      </c>
    </row>
    <row r="7" spans="1:14" x14ac:dyDescent="0.2">
      <c r="B7"/>
      <c r="C7"/>
    </row>
    <row r="8" spans="1:14" s="15" customFormat="1" ht="300" customHeight="1" x14ac:dyDescent="0.2">
      <c r="A8" s="24" t="s">
        <v>89</v>
      </c>
      <c r="B8" s="46" t="s">
        <v>90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x14ac:dyDescent="0.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4" x14ac:dyDescent="0.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4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4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4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4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2:13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3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1">
    <mergeCell ref="B8:M8"/>
  </mergeCells>
  <pageMargins left="0.7" right="0.7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НАЧАЛО</vt:lpstr>
      <vt:lpstr>ПЛАН МАРКЕТИНГОВОГО БЮДЖЕТА</vt:lpstr>
      <vt:lpstr>ДИАГРАММА КАТЕГОРИЙ</vt:lpstr>
      <vt:lpstr>'ПЛАН МАРКЕТИНГОВОГО БЮДЖЕТА'!Заголовки_для_печати</vt:lpstr>
      <vt:lpstr>КоличествоУчастников</vt:lpstr>
      <vt:lpstr>РасходыНаМероприятие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2018-06-21T11:35:29Z</dcterms:created>
  <dcterms:modified xsi:type="dcterms:W3CDTF">2019-05-30T08:16:59Z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