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DD660CF4-3E8F-418F-8B5A-903FE323AD7F}" xr6:coauthVersionLast="32" xr6:coauthVersionMax="32" xr10:uidLastSave="{00000000-0000-0000-0000-000000000000}"/>
  <bookViews>
    <workbookView xWindow="0" yWindow="0" windowWidth="21600" windowHeight="8310" xr2:uid="{00000000-000D-0000-FFFF-FFFF00000000}"/>
  </bookViews>
  <sheets>
    <sheet name="Давление и уровень глюкозы" sheetId="1" r:id="rId1"/>
  </sheets>
  <definedNames>
    <definedName name="Г_Выс">'Давление и уровень глюкозы'!$J$3</definedName>
    <definedName name="Г_Низ">'Давление и уровень глюкозы'!$H$3</definedName>
    <definedName name="Г_Норм">'Давление и уровень глюкозы'!$I$3</definedName>
    <definedName name="Д_Выс">'Давление и уровень глюкозы'!$G$4</definedName>
    <definedName name="Д_Цел">'Давление и уровень глюкозы'!$E$4</definedName>
    <definedName name="_xlnm.Print_Titles" localSheetId="0">'Давление и уровень глюкозы'!$6:$6</definedName>
    <definedName name="Название1">КровяноеДавлениеИУровеньГлюкозы[[#Headers],[Дата]]</definedName>
    <definedName name="С_Выс">'Давление и уровень глюкозы'!$G$3</definedName>
    <definedName name="С_Цел">'Давление и уровень глюкозы'!$E$3</definedName>
  </definedNames>
  <calcPr calcId="162913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B12" i="1" l="1"/>
  <c r="B8" i="1"/>
  <c r="B9" i="1"/>
  <c r="B10" i="1"/>
  <c r="B11" i="1"/>
  <c r="B7" i="1"/>
  <c r="I11" i="1" l="1"/>
  <c r="I12" i="1"/>
  <c r="I10" i="1"/>
  <c r="I9" i="1"/>
  <c r="I8" i="1"/>
  <c r="I7" i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<sst xmlns="http://schemas.openxmlformats.org/spreadsheetml/2006/main" count="29" uniqueCount="27">
  <si>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Дата</t>
  </si>
  <si>
    <t>Средние значения</t>
  </si>
  <si>
    <t>Время</t>
  </si>
  <si>
    <t>Описание</t>
  </si>
  <si>
    <t>Сразу после сна</t>
  </si>
  <si>
    <t>Перед едой</t>
  </si>
  <si>
    <t>После еды</t>
  </si>
  <si>
    <t>Только давление</t>
  </si>
  <si>
    <t>Настройте шкалы в ячейках E2–J5 ниже.</t>
  </si>
  <si>
    <t>КРОВЯНОЕ ДАВЛЕНИЕ</t>
  </si>
  <si>
    <t>Систолическое</t>
  </si>
  <si>
    <t>СИСТОЛИЧЕСКОЕ</t>
  </si>
  <si>
    <t>ДИАСТОЛИЧЕСКОЕ</t>
  </si>
  <si>
    <t>Диастолическое</t>
  </si>
  <si>
    <t>ТРЕБУЕТСЯ КОНСУЛЬТАЦИЯ ВРАЧА</t>
  </si>
  <si>
    <t>Пульс</t>
  </si>
  <si>
    <t>УРОВЕНЬ ГЛЮКОЗЫ</t>
  </si>
  <si>
    <t>НИЗКИЙ</t>
  </si>
  <si>
    <t>Глюкоза</t>
  </si>
  <si>
    <t>НОРМАЛЬНЫЙ</t>
  </si>
  <si>
    <t>Уровень</t>
  </si>
  <si>
    <t>ВЫСОКИЙ</t>
  </si>
  <si>
    <t>Состояние</t>
  </si>
  <si>
    <t>Заметки</t>
  </si>
  <si>
    <t>Журнал учета кровяного давления и уровня глюкозы в крови</t>
  </si>
  <si>
    <t>НОРМАЛЬНЫЙ 
УРОВЕНЬ</t>
  </si>
  <si>
    <t>Принять лекарство от давления во время 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</si>
</sst>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7" formatCode="h:mm;@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30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 indent="1"/>
    </xf>
    <xf numFmtId="1" fontId="1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>
      <alignment horizontal="left" vertical="center" indent="1"/>
    </xf>
    <xf numFmtId="0" fontId="7" fillId="3" borderId="0" xfId="4" applyFill="1">
      <alignment horizontal="center" vertical="center"/>
    </xf>
    <xf numFmtId="0" fontId="15" fillId="0" borderId="4" xfId="3" applyFont="1" applyAlignment="1">
      <alignment horizontal="center" vertical="top" wrapText="1"/>
    </xf>
    <xf numFmtId="0" fontId="4" fillId="0" borderId="4" xfId="3" applyFont="1" applyAlignment="1">
      <alignment horizontal="center" vertical="top" wrapText="1"/>
    </xf>
    <xf numFmtId="0" fontId="0" fillId="3" borderId="0" xfId="0" applyFont="1" applyFill="1" applyBorder="1">
      <alignment horizontal="left" vertical="center" wrapText="1" indent="1"/>
    </xf>
    <xf numFmtId="0" fontId="12" fillId="2" borderId="2" xfId="2" applyFont="1">
      <alignment horizontal="center" vertical="center"/>
    </xf>
    <xf numFmtId="0" fontId="5" fillId="3" borderId="0" xfId="1" applyFont="1">
      <alignment horizontal="left" vertical="center" wrapText="1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  <xf numFmtId="14" fontId="11" fillId="3" borderId="0" xfId="8" applyNumberFormat="1" applyFont="1" applyFill="1" applyBorder="1">
      <alignment horizontal="left" vertical="center" wrapText="1" indent="1"/>
    </xf>
    <xf numFmtId="167" fontId="11" fillId="3" borderId="0" xfId="9" applyNumberFormat="1" applyFont="1" applyFill="1" applyBorder="1">
      <alignment horizontal="left" vertical="center" wrapText="1" indent="1"/>
    </xf>
  </cellXfs>
  <cellStyles count="14">
    <cellStyle name="Акцент1" xfId="12" builtinId="29" customBuiltin="1"/>
    <cellStyle name="Акцент2" xfId="13" builtinId="33" customBuiltin="1"/>
    <cellStyle name="Акцент3" xfId="6" builtinId="37" customBuiltin="1"/>
    <cellStyle name="Время" xfId="9" xr:uid="{00000000-0005-0000-0000-00000C000000}"/>
    <cellStyle name="Дата" xfId="8" xr:uid="{00000000-0005-0000-0000-000005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Пояснение" xfId="7" builtinId="53" customBuiltin="1"/>
    <cellStyle name="Финансовый" xfId="10" builtinId="3" customBuiltin="1"/>
    <cellStyle name="Финансовый [0]" xfId="11" builtinId="6" customBuiltin="1"/>
  </cellStyles>
  <dxfs count="24">
    <dxf>
      <numFmt numFmtId="167" formatCode="h:mm;@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Журнал учета кровяного давления и уровня глюкозы" defaultPivotStyle="PivotStyleLight15">
    <tableStyle name="Журнал учета кровяного давления и уровня глюкозы" pivot="0" count="4" xr9:uid="{00000000-0011-0000-FFFF-FFFF00000000}">
      <tableStyleElement type="wholeTable" dxfId="23"/>
      <tableStyleElement type="headerRow" dxfId="22"/>
      <tableStyleElement type="totalRow" dxfId="21"/>
      <tableStyleElement type="lastColumn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1857374</xdr:colOff>
      <xdr:row>0</xdr:row>
      <xdr:rowOff>57148</xdr:rowOff>
    </xdr:from>
    <xdr:to>
      <xdr:col>10</xdr:col>
      <xdr:colOff>9524</xdr:colOff>
      <xdr:row>0</xdr:row>
      <xdr:rowOff>257175</xdr:rowOff>
    </xdr:to>
    <xdr:grpSp>
      <xdr:nvGrpSpPr>
        <xdr:cNvPr id="8" name="Совет по вводу данных" descr="Настройте шкалы в соответствии со своими потребностями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095749" y="57148"/>
          <a:ext cx="10582275" cy="200027"/>
          <a:chOff x="3248023" y="-2"/>
          <a:chExt cx="6581775" cy="258855"/>
        </a:xfrm>
      </xdr:grpSpPr>
      <xdr:sp macro="" textlink="">
        <xdr:nvSpPr>
          <xdr:cNvPr id="7" name="Изображение — линия" descr="Закругленная дуга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Текст совета" descr="Настройте шкалы в соответствии со своими потребностями.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635002" y="34048"/>
            <a:ext cx="3804736" cy="224805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Настройте шкалы в соответствии со своими потребностями.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1714500</xdr:colOff>
      <xdr:row>0</xdr:row>
      <xdr:rowOff>304800</xdr:rowOff>
    </xdr:from>
    <xdr:to>
      <xdr:col>6</xdr:col>
      <xdr:colOff>1747838</xdr:colOff>
      <xdr:row>5</xdr:row>
      <xdr:rowOff>1058</xdr:rowOff>
    </xdr:to>
    <xdr:cxnSp macro="">
      <xdr:nvCxnSpPr>
        <xdr:cNvPr id="6" name="Прямая соединительная линия 5" descr="Разделитель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2"/>
        </xdr:cNvCxnSpPr>
      </xdr:nvCxnSpPr>
      <xdr:spPr>
        <a:xfrm>
          <a:off x="9334500" y="304800"/>
          <a:ext cx="33338" cy="1382183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1838325</xdr:colOff>
      <xdr:row>4</xdr:row>
      <xdr:rowOff>383964</xdr:rowOff>
    </xdr:from>
    <xdr:to>
      <xdr:col>9</xdr:col>
      <xdr:colOff>1752600</xdr:colOff>
      <xdr:row>5</xdr:row>
      <xdr:rowOff>1058</xdr:rowOff>
    </xdr:to>
    <xdr:sp macro="" textlink="">
      <xdr:nvSpPr>
        <xdr:cNvPr id="19" name="Прямоугольник 18" descr="Разделитель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076700" y="1641264"/>
          <a:ext cx="10582275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ru" sz="1100"/>
            <a:t>
    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ровяноеДавлениеИУровеньГлюкозы" displayName="КровяноеДавлениеИУровеньГлюкозы" ref="B6:K13" totalsRowCount="1">
  <tableColumns count="10">
    <tableColumn id="1" xr3:uid="{00000000-0010-0000-0000-000001000000}" name="Дата" totalsRowLabel="Средние значения" dataDxfId="1"/>
    <tableColumn id="2" xr3:uid="{00000000-0010-0000-0000-000002000000}" name="Время" dataDxfId="0" totalsRowDxfId="10"/>
    <tableColumn id="3" xr3:uid="{00000000-0010-0000-0000-000003000000}" name="Описание" totalsRowDxfId="9"/>
    <tableColumn id="4" xr3:uid="{00000000-0010-0000-0000-000004000000}" name="Систолическое" totalsRowFunction="average" totalsRowDxfId="8"/>
    <tableColumn id="5" xr3:uid="{00000000-0010-0000-0000-000005000000}" name="Диастолическое" totalsRowFunction="average" totalsRowDxfId="7"/>
    <tableColumn id="6" xr3:uid="{00000000-0010-0000-0000-000006000000}" name="Пульс" totalsRowFunction="average" totalsRowDxfId="6"/>
    <tableColumn id="10" xr3:uid="{00000000-0010-0000-0000-00000A000000}" name="Глюкоза" totalsRowFunction="average" totalsRowDxfId="5"/>
    <tableColumn id="7" xr3:uid="{00000000-0010-0000-0000-000007000000}" name="Уровень" totalsRowDxfId="4">
      <calculatedColumnFormula>КровяноеДавлениеИУровеньГлюкозы[[#This Row],[Глюкоза]]</calculatedColumnFormula>
    </tableColumn>
    <tableColumn id="9" xr3:uid="{00000000-0010-0000-0000-000009000000}" name="Состояние" totalsRowDxfId="3">
      <calculatedColumnFormula>IFERROR(IF(КровяноеДавлениеИУровеньГлюкозы[[#This Row],[Уровень]]=0,"",IF(КровяноеДавлениеИУровеньГлюкозы[[#This Row],[Уровень]]&lt;=Г_Низ,"НИЗКИЙ",IF(AND(КровяноеДавлениеИУровеньГлюкозы[[#This Row],[Уровень]]&gt;Г_Низ,КровяноеДавлениеИУровеньГлюкозы[[#This Row],[Уровень]]&lt;Г_Выс),"НОРМАЛЬНЫЙ","ВЫСОКИЙ"))), "")</calculatedColumnFormula>
    </tableColumn>
    <tableColumn id="8" xr3:uid="{00000000-0010-0000-0000-000008000000}" name="Заметки" totalsRowDxfId="2"/>
  </tableColumns>
  <tableStyleInfo name="Журнал учета кровяного давления и уровня глюкозы" showFirstColumn="0" showLastColumn="1" showRowStripes="1" showColumnStripes="0"/>
  <extLst>
    <ext xmlns:x14="http://schemas.microsoft.com/office/spreadsheetml/2009/9/main" uri="{504A1905-F514-4f6f-8877-14C23A59335A}">
      <x14:table altTextSummary="В этой таблице содержатся такие данные: дата, время, описание, показания систолического и диастолического кровяного давления, пульс, глюкоза, графическое представление ее уровня, состояние и заметки. Столбцы «Уровень» и «Состояние» обновляются автоматически.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4.375" style="1" customWidth="1"/>
    <col min="5" max="10" width="23.125" style="1" customWidth="1"/>
    <col min="11" max="11" width="39.625" style="1" customWidth="1"/>
    <col min="12" max="12" width="2.625" customWidth="1"/>
  </cols>
  <sheetData>
    <row r="1" spans="2:11" ht="24.95" customHeight="1" thickBot="1" x14ac:dyDescent="0.35">
      <c r="B1" s="24" t="s">
        <v>24</v>
      </c>
      <c r="C1" s="25"/>
      <c r="D1" s="25"/>
      <c r="E1" s="26" t="s">
        <v>8</v>
      </c>
      <c r="F1" s="26"/>
      <c r="G1" s="26"/>
      <c r="H1" s="26"/>
      <c r="I1" s="26"/>
      <c r="J1" s="26"/>
    </row>
    <row r="2" spans="2:11" ht="24.95" customHeight="1" thickTop="1" thickBot="1" x14ac:dyDescent="0.35">
      <c r="B2" s="25"/>
      <c r="C2" s="25"/>
      <c r="D2" s="25"/>
      <c r="E2" s="23" t="s">
        <v>9</v>
      </c>
      <c r="F2" s="23"/>
      <c r="G2" s="23"/>
      <c r="H2" s="23" t="s">
        <v>16</v>
      </c>
      <c r="I2" s="23"/>
      <c r="J2" s="23"/>
    </row>
    <row r="3" spans="2:11" ht="24.95" customHeight="1" thickTop="1" thickBot="1" x14ac:dyDescent="0.35">
      <c r="B3" s="25"/>
      <c r="C3" s="25"/>
      <c r="D3" s="25"/>
      <c r="E3" s="2">
        <v>120</v>
      </c>
      <c r="F3" s="3" t="s">
        <v>11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5"/>
      <c r="C4" s="25"/>
      <c r="D4" s="25"/>
      <c r="E4" s="2">
        <v>80</v>
      </c>
      <c r="F4" s="3" t="s">
        <v>12</v>
      </c>
      <c r="G4" s="6">
        <v>90</v>
      </c>
      <c r="H4" s="27" t="s">
        <v>17</v>
      </c>
      <c r="I4" s="27" t="s">
        <v>19</v>
      </c>
      <c r="J4" s="27" t="s">
        <v>21</v>
      </c>
    </row>
    <row r="5" spans="2:11" ht="33.75" customHeight="1" thickTop="1" x14ac:dyDescent="0.3">
      <c r="B5" s="25"/>
      <c r="C5" s="25"/>
      <c r="D5" s="25"/>
      <c r="E5" s="21" t="s">
        <v>25</v>
      </c>
      <c r="F5" s="7"/>
      <c r="G5" s="20" t="s">
        <v>14</v>
      </c>
      <c r="H5" s="27"/>
      <c r="I5" s="27"/>
      <c r="J5" s="27"/>
    </row>
    <row r="6" spans="2:11" ht="20.100000000000001" customHeight="1" x14ac:dyDescent="0.3">
      <c r="B6" s="8" t="s">
        <v>0</v>
      </c>
      <c r="C6" s="8" t="s">
        <v>2</v>
      </c>
      <c r="D6" t="s">
        <v>3</v>
      </c>
      <c r="E6" s="9" t="s">
        <v>10</v>
      </c>
      <c r="F6" s="9" t="s">
        <v>13</v>
      </c>
      <c r="G6" s="9" t="s">
        <v>15</v>
      </c>
      <c r="H6" s="9" t="s">
        <v>18</v>
      </c>
      <c r="I6" s="8" t="s">
        <v>20</v>
      </c>
      <c r="J6" s="9" t="s">
        <v>22</v>
      </c>
      <c r="K6" s="8" t="s">
        <v>23</v>
      </c>
    </row>
    <row r="7" spans="2:11" ht="30" customHeight="1" x14ac:dyDescent="0.3">
      <c r="B7" s="28">
        <f ca="1">TODAY()</f>
        <v>43279</v>
      </c>
      <c r="C7" s="29">
        <v>0.25</v>
      </c>
      <c r="D7" s="10" t="s">
        <v>4</v>
      </c>
      <c r="E7" s="11">
        <v>129</v>
      </c>
      <c r="F7" s="11">
        <v>79</v>
      </c>
      <c r="G7" s="11">
        <v>72</v>
      </c>
      <c r="H7" s="11">
        <v>55</v>
      </c>
      <c r="I7" s="12">
        <f>КровяноеДавлениеИУровеньГлюкозы[[#This Row],[Глюкоза]]</f>
        <v>55</v>
      </c>
      <c r="J7" s="19" t="str">
        <f>IFERROR(IF(КровяноеДавлениеИУровеньГлюкозы[[#This Row],[Уровень]]=0,"",IF(КровяноеДавлениеИУровеньГлюкозы[[#This Row],[Уровень]]&lt;=Г_Низ,"НИЗКИЙ",IF(AND(КровяноеДавлениеИУровеньГлюкозы[[#This Row],[Уровень]]&gt;Г_Низ,КровяноеДавлениеИУровеньГлюкозы[[#This Row],[Уровень]]&lt;Г_Выс),"НОРМАЛЬНЫЙ","ВЫСОКИЙ"))), "")</f>
        <v>НИЗКИЙ</v>
      </c>
      <c r="K7" s="8"/>
    </row>
    <row r="8" spans="2:11" ht="30" customHeight="1" x14ac:dyDescent="0.3">
      <c r="B8" s="28">
        <f t="shared" ref="B8:B11" ca="1" si="0">TODAY()</f>
        <v>43279</v>
      </c>
      <c r="C8" s="29">
        <v>0.29166666666666669</v>
      </c>
      <c r="D8" s="10" t="s">
        <v>5</v>
      </c>
      <c r="E8" s="11">
        <v>120</v>
      </c>
      <c r="F8" s="11">
        <v>80</v>
      </c>
      <c r="G8" s="11">
        <v>74</v>
      </c>
      <c r="H8" s="11">
        <v>70</v>
      </c>
      <c r="I8" s="12">
        <f>КровяноеДавлениеИУровеньГлюкозы[[#This Row],[Глюкоза]]</f>
        <v>70</v>
      </c>
      <c r="J8" s="19" t="str">
        <f>IFERROR(IF(КровяноеДавлениеИУровеньГлюкозы[[#This Row],[Уровень]]=0,"",IF(КровяноеДавлениеИУровеньГлюкозы[[#This Row],[Уровень]]&lt;=Г_Низ,"НИЗКИЙ",IF(AND(КровяноеДавлениеИУровеньГлюкозы[[#This Row],[Уровень]]&gt;Г_Низ,КровяноеДавлениеИУровеньГлюкозы[[#This Row],[Уровень]]&lt;Г_Выс),"НОРМАЛЬНЫЙ","ВЫСОКИЙ"))), "")</f>
        <v>НИЗКИЙ</v>
      </c>
      <c r="K8" s="8"/>
    </row>
    <row r="9" spans="2:11" ht="30" customHeight="1" x14ac:dyDescent="0.3">
      <c r="B9" s="28">
        <f t="shared" ca="1" si="0"/>
        <v>43279</v>
      </c>
      <c r="C9" s="29">
        <v>0.375</v>
      </c>
      <c r="D9" s="10" t="s">
        <v>6</v>
      </c>
      <c r="E9" s="11">
        <v>133</v>
      </c>
      <c r="F9" s="11">
        <v>80</v>
      </c>
      <c r="G9" s="11">
        <v>75</v>
      </c>
      <c r="H9" s="11">
        <v>75</v>
      </c>
      <c r="I9" s="12">
        <f>КровяноеДавлениеИУровеньГлюкозы[[#This Row],[Глюкоза]]</f>
        <v>75</v>
      </c>
      <c r="J9" s="19" t="str">
        <f>IFERROR(IF(КровяноеДавлениеИУровеньГлюкозы[[#This Row],[Уровень]]=0,"",IF(КровяноеДавлениеИУровеньГлюкозы[[#This Row],[Уровень]]&lt;=Г_Низ,"НИЗКИЙ",IF(AND(КровяноеДавлениеИУровеньГлюкозы[[#This Row],[Уровень]]&gt;Г_Низ,КровяноеДавлениеИУровеньГлюкозы[[#This Row],[Уровень]]&lt;Г_Выс),"НОРМАЛЬНЫЙ","ВЫСОКИЙ"))), "")</f>
        <v>НОРМАЛЬНЫЙ</v>
      </c>
      <c r="K9" s="8"/>
    </row>
    <row r="10" spans="2:11" ht="30" customHeight="1" x14ac:dyDescent="0.3">
      <c r="B10" s="28">
        <f t="shared" ca="1" si="0"/>
        <v>43279</v>
      </c>
      <c r="C10" s="29">
        <v>0.41666666666666669</v>
      </c>
      <c r="D10" s="10" t="s">
        <v>7</v>
      </c>
      <c r="E10" s="11">
        <v>143</v>
      </c>
      <c r="F10" s="11">
        <v>91</v>
      </c>
      <c r="G10" s="11">
        <v>75</v>
      </c>
      <c r="H10" s="11">
        <v>190</v>
      </c>
      <c r="I10" s="12">
        <f>КровяноеДавлениеИУровеньГлюкозы[[#This Row],[Глюкоза]]</f>
        <v>190</v>
      </c>
      <c r="J10" s="19" t="str">
        <f>IFERROR(IF(КровяноеДавлениеИУровеньГлюкозы[[#This Row],[Уровень]]=0,"",IF(КровяноеДавлениеИУровеньГлюкозы[[#This Row],[Уровень]]&lt;=Г_Низ,"НИЗКИЙ",IF(AND(КровяноеДавлениеИУровеньГлюкозы[[#This Row],[Уровень]]&gt;Г_Низ,КровяноеДавлениеИУровеньГлюкозы[[#This Row],[Уровень]]&lt;Г_Выс),"НОРМАЛЬНЫЙ","ВЫСОКИЙ"))), "")</f>
        <v>ВЫСОКИЙ</v>
      </c>
      <c r="K10" s="8"/>
    </row>
    <row r="11" spans="2:11" ht="30" customHeight="1" x14ac:dyDescent="0.3">
      <c r="B11" s="28">
        <f t="shared" ca="1" si="0"/>
        <v>43279</v>
      </c>
      <c r="C11" s="29">
        <v>0.5</v>
      </c>
      <c r="D11" s="10" t="s">
        <v>5</v>
      </c>
      <c r="E11" s="11">
        <v>141</v>
      </c>
      <c r="F11" s="11">
        <v>84</v>
      </c>
      <c r="G11" s="11">
        <v>70</v>
      </c>
      <c r="H11" s="11">
        <v>140</v>
      </c>
      <c r="I11" s="12">
        <f>КровяноеДавлениеИУровеньГлюкозы[[#This Row],[Глюкоза]]</f>
        <v>140</v>
      </c>
      <c r="J11" s="19" t="str">
        <f>IFERROR(IF(КровяноеДавлениеИУровеньГлюкозы[[#This Row],[Уровень]]=0,"",IF(КровяноеДавлениеИУровеньГлюкозы[[#This Row],[Уровень]]&lt;=Г_Низ,"НИЗКИЙ",IF(AND(КровяноеДавлениеИУровеньГлюкозы[[#This Row],[Уровень]]&gt;Г_Низ,КровяноеДавлениеИУровеньГлюкозы[[#This Row],[Уровень]]&lt;Г_Выс),"НОРМАЛЬНЫЙ","ВЫСОКИЙ"))), "")</f>
        <v>НОРМАЛЬНЫЙ</v>
      </c>
      <c r="K11" s="8"/>
    </row>
    <row r="12" spans="2:11" ht="30" customHeight="1" x14ac:dyDescent="0.3">
      <c r="B12" s="28">
        <f ca="1">TODAY()</f>
        <v>43279</v>
      </c>
      <c r="C12" s="29">
        <v>0.625</v>
      </c>
      <c r="D12" s="10" t="s">
        <v>6</v>
      </c>
      <c r="E12" s="11">
        <v>132</v>
      </c>
      <c r="F12" s="11">
        <v>80</v>
      </c>
      <c r="G12" s="11">
        <v>68</v>
      </c>
      <c r="H12" s="11">
        <v>90</v>
      </c>
      <c r="I12" s="12">
        <f>КровяноеДавлениеИУровеньГлюкозы[[#This Row],[Глюкоза]]</f>
        <v>90</v>
      </c>
      <c r="J12" s="19" t="str">
        <f>IFERROR(IF(КровяноеДавлениеИУровеньГлюкозы[[#This Row],[Уровень]]=0,"",IF(КровяноеДавлениеИУровеньГлюкозы[[#This Row],[Уровень]]&lt;=Г_Низ,"НИЗКИЙ",IF(AND(КровяноеДавлениеИУровеньГлюкозы[[#This Row],[Уровень]]&gt;Г_Низ,КровяноеДавлениеИУровеньГлюкозы[[#This Row],[Уровень]]&lt;Г_Выс),"НОРМАЛЬНЫЙ","ВЫСОКИЙ"))), "")</f>
        <v>НОРМАЛЬНЫЙ</v>
      </c>
      <c r="K12" s="22" t="s">
        <v>26</v>
      </c>
    </row>
    <row r="13" spans="2:11" ht="30" customHeight="1" x14ac:dyDescent="0.3">
      <c r="B13" s="13" t="s">
        <v>1</v>
      </c>
      <c r="C13" s="8"/>
      <c r="D13" s="10"/>
      <c r="E13" s="14">
        <f>SUBTOTAL(101,КровяноеДавлениеИУровеньГлюкозы[Систолическое])</f>
        <v>133</v>
      </c>
      <c r="F13" s="14">
        <f>SUBTOTAL(101,КровяноеДавлениеИУровеньГлюкозы[Диастолическое])</f>
        <v>82.333333333333329</v>
      </c>
      <c r="G13" s="15">
        <f>SUBTOTAL(101,КровяноеДавлениеИУровеньГлюкозы[Пульс])</f>
        <v>72.333333333333329</v>
      </c>
      <c r="H13" s="14">
        <f>SUBTOTAL(101,КровяноеДавлениеИУровеньГлюкозы[Глюкоза])</f>
        <v>103.33333333333333</v>
      </c>
      <c r="I13" s="16"/>
      <c r="J13" s="17"/>
      <c r="K13" s="18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Г_Выс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19" priority="3">
      <formula>$J7="НОРМАЛЬНЫЙ"</formula>
    </cfRule>
    <cfRule type="expression" dxfId="18" priority="4">
      <formula>$J7="НИЗКИЙ"</formula>
    </cfRule>
    <cfRule type="expression" dxfId="17" priority="11">
      <formula>$J7="ВЫСОКИЙ"</formula>
    </cfRule>
  </conditionalFormatting>
  <conditionalFormatting sqref="E7:E12">
    <cfRule type="expression" dxfId="16" priority="6">
      <formula>$E7&gt;=С_Выс</formula>
    </cfRule>
    <cfRule type="expression" dxfId="15" priority="8">
      <formula>OR(E7=С_Цел,E7&lt;С_Выс)</formula>
    </cfRule>
  </conditionalFormatting>
  <conditionalFormatting sqref="F7:F12">
    <cfRule type="expression" dxfId="14" priority="5">
      <formula>$F7&gt;=Д_Выс</formula>
    </cfRule>
    <cfRule type="expression" dxfId="13" priority="7">
      <formula>OR(F7=Д_Цел,F7&lt;Д_Выс)</formula>
    </cfRule>
  </conditionalFormatting>
  <conditionalFormatting sqref="H6:H13">
    <cfRule type="expression" dxfId="12" priority="2">
      <formula>$H$6="Глюкоза"</formula>
    </cfRule>
  </conditionalFormatting>
  <conditionalFormatting sqref="E6:E13">
    <cfRule type="expression" dxfId="11" priority="1">
      <formula>$E$6="Систолическое"</formula>
    </cfRule>
  </conditionalFormatting>
  <dataValidations count="21">
    <dataValidation allowBlank="1" showInputMessage="1" showErrorMessage="1" prompt="Создайте на этом листе журнал учета кровяного давления и уровня глюкозы. Настройте шкалы кровяного давления и уровня глюкозы. Введите сведения в таблице кровяного давления и уровня глюкозы, начиная с ячейки B6." sqref="A1" xr:uid="{00000000-0002-0000-0000-000000000000}"/>
    <dataValidation allowBlank="1" showInputMessage="1" showErrorMessage="1" prompt="Эта ячейка содержит название листа. Настройте шкалы в ячейках справа." sqref="B1:D5" xr:uid="{00000000-0002-0000-0000-000001000000}"/>
    <dataValidation allowBlank="1" showInputMessage="1" showErrorMessage="1" prompt="Укажите нормальные показания систолического и диастолического давления в ячейках E3 и E4 и предельные показания систолического и диастолического давления, при достижении которых требуется консультация врача, в ячейках G3 и G4." sqref="E2:G2" xr:uid="{00000000-0002-0000-0000-000002000000}"/>
    <dataValidation allowBlank="1" showInputMessage="1" showErrorMessage="1" prompt="Настройте шкалу низкого, нормального и высокого уровня глюкозы в ячейках H3–J3." sqref="H2:J2" xr:uid="{00000000-0002-0000-0000-000003000000}"/>
    <dataValidation allowBlank="1" showInputMessage="1" showErrorMessage="1" prompt="В столбце под этим заголовком введите заметки." sqref="K6" xr:uid="{00000000-0002-0000-0000-000004000000}"/>
    <dataValidation allowBlank="1" showInputMessage="1" showErrorMessage="1" prompt="В столбце под этим заголовком введите дату." sqref="B6" xr:uid="{00000000-0002-0000-0000-000005000000}"/>
    <dataValidation allowBlank="1" showInputMessage="1" showErrorMessage="1" prompt="В столбце под этим заголовком введите время." sqref="C6" xr:uid="{00000000-0002-0000-0000-000006000000}"/>
    <dataValidation allowBlank="1" showInputMessage="1" showErrorMessage="1" prompt="В столбце под этим заголовком введите описание." sqref="D6" xr:uid="{00000000-0002-0000-0000-000007000000}"/>
    <dataValidation allowBlank="1" showInputMessage="1" showErrorMessage="1" prompt="В столбце под этим заголовком введите систолическое кровяное давление. Показания, которые превышают предельное значение из ячейки G3, будут выделены цветом RGB (125, 15, 34)." sqref="E6" xr:uid="{00000000-0002-0000-0000-000008000000}"/>
    <dataValidation allowBlank="1" showInputMessage="1" showErrorMessage="1" prompt="В столбце под этим заголовком введите диастолическое кровяное давление. Показания, которые превышают предельное значение из ячейки G4, будут выделены цветом RGB (125, 15, 34)." sqref="F6" xr:uid="{00000000-0002-0000-0000-000009000000}"/>
    <dataValidation allowBlank="1" showInputMessage="1" showErrorMessage="1" prompt="В столбце под этим заголовком введите пульс." sqref="G6" xr:uid="{00000000-0002-0000-0000-00000A000000}"/>
    <dataValidation allowBlank="1" showInputMessage="1" showErrorMessage="1" prompt="В столбце под этим заголовком введите уровень глюкозы." sqref="H6" xr:uid="{00000000-0002-0000-0000-00000B000000}"/>
    <dataValidation allowBlank="1" showInputMessage="1" showErrorMessage="1" prompt="В столбце под этим заголовком автоматически обновляется гистограмма для уровня глюкозы." sqref="I6" xr:uid="{00000000-0002-0000-0000-00000C000000}"/>
    <dataValidation allowBlank="1" showInputMessage="1" showErrorMessage="1" prompt="В столбце под этим заголовком автоматически обновляется состояние." sqref="J6" xr:uid="{00000000-0002-0000-0000-00000D000000}"/>
    <dataValidation allowBlank="1" showInputMessage="1" showErrorMessage="1" prompt="В этой ячейке указано предельное значение диастолического давления, при достижении которого требуется консультация врача." sqref="G4" xr:uid="{00000000-0002-0000-0000-00000E000000}"/>
    <dataValidation allowBlank="1" showInputMessage="1" showErrorMessage="1" prompt="В этой ячейке указано нормальное систолическое давление." sqref="E3" xr:uid="{00000000-0002-0000-0000-00000F000000}"/>
    <dataValidation allowBlank="1" showInputMessage="1" showErrorMessage="1" prompt="В этой ячейке указано нормальное диастолическое давление." sqref="E4" xr:uid="{00000000-0002-0000-0000-000010000000}"/>
    <dataValidation allowBlank="1" showInputMessage="1" showErrorMessage="1" prompt="В этой ячейке указано предельное значение систолического давления, при достижении которого требуется консультация врача." sqref="G3" xr:uid="{00000000-0002-0000-0000-000011000000}"/>
    <dataValidation allowBlank="1" showInputMessage="1" showErrorMessage="1" prompt="В этой ячейке показан высокий уровень глюкозы." sqref="J3" xr:uid="{00000000-0002-0000-0000-000012000000}"/>
    <dataValidation allowBlank="1" showInputMessage="1" showErrorMessage="1" prompt="В этой ячейке показан низкий уровень глюкозы." sqref="H3" xr:uid="{00000000-0002-0000-0000-000013000000}"/>
    <dataValidation allowBlank="1" showInputMessage="1" showErrorMessage="1" prompt="В этой ячейке показан нормальный уровень глюкозы." sqref="I3" xr:uid="{00000000-0002-0000-0000-000014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Г_Выс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Давление и уровень глюкозы</vt:lpstr>
      <vt:lpstr>Г_Выс</vt:lpstr>
      <vt:lpstr>Г_Низ</vt:lpstr>
      <vt:lpstr>Г_Норм</vt:lpstr>
      <vt:lpstr>Д_Выс</vt:lpstr>
      <vt:lpstr>Д_Цел</vt:lpstr>
      <vt:lpstr>'Давление и уровень глюкозы'!Заголовки_для_печати</vt:lpstr>
      <vt:lpstr>Название1</vt:lpstr>
      <vt:lpstr>С_Выс</vt:lpstr>
      <vt:lpstr>С_Цел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2017-10-17T23:39:54Z</dcterms:created>
  <dcterms:modified xsi:type="dcterms:W3CDTF">2018-06-28T14:39:17Z</dcterms:modified>
</cp:coreProperties>
</file>