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824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\\Deli\projects\Office_Online\technicians\IMartisek\Bugs\bugfixing\puf\ru-RU\target\"/>
    </mc:Choice>
  </mc:AlternateContent>
  <bookViews>
    <workbookView xWindow="0" yWindow="0" windowWidth="20490" windowHeight="7425" tabRatio="784" activeTab="1"/>
  </bookViews>
  <sheets>
    <sheet name="советы" sheetId="16" r:id="rId1"/>
    <sheet name="сводка" sheetId="2" r:id="rId2"/>
    <sheet name="янв" sheetId="3" r:id="rId3"/>
    <sheet name="фев" sheetId="4" r:id="rId4"/>
    <sheet name="мар" sheetId="5" r:id="rId5"/>
    <sheet name="апр" sheetId="6" r:id="rId6"/>
    <sheet name="май" sheetId="7" r:id="rId7"/>
    <sheet name="июн" sheetId="8" r:id="rId8"/>
    <sheet name="июл" sheetId="9" r:id="rId9"/>
    <sheet name="авг" sheetId="10" r:id="rId10"/>
    <sheet name="сен" sheetId="11" r:id="rId11"/>
    <sheet name="окт" sheetId="12" r:id="rId12"/>
    <sheet name="ноя" sheetId="13" r:id="rId13"/>
    <sheet name="дек" sheetId="14" r:id="rId14"/>
  </sheets>
  <definedNames>
    <definedName name="_xlnm.Print_Titles" localSheetId="9">авг!$2:$2</definedName>
    <definedName name="_xlnm.Print_Titles" localSheetId="5">апр!$2:$2</definedName>
    <definedName name="_xlnm.Print_Titles" localSheetId="13">дек!$2:$2</definedName>
    <definedName name="_xlnm.Print_Titles" localSheetId="8">июл!$2:$2</definedName>
    <definedName name="_xlnm.Print_Titles" localSheetId="7">июн!$2:$2</definedName>
    <definedName name="_xlnm.Print_Titles" localSheetId="6">май!$2:$2</definedName>
    <definedName name="_xlnm.Print_Titles" localSheetId="4">мар!$2:$2</definedName>
    <definedName name="_xlnm.Print_Titles" localSheetId="12">ноя!$2:$2</definedName>
    <definedName name="_xlnm.Print_Titles" localSheetId="11">окт!$2:$2</definedName>
    <definedName name="_xlnm.Print_Titles" localSheetId="1">сводка!$4:$4</definedName>
    <definedName name="_xlnm.Print_Titles" localSheetId="10">сен!$2:$2</definedName>
    <definedName name="_xlnm.Print_Titles" localSheetId="3">фев!$2:$2</definedName>
    <definedName name="_xlnm.Print_Titles" localSheetId="2">янв!$2:$2</definedName>
    <definedName name="ЗаголовокСтолбца10">РасхАвг[[#Headers],[Дата]]</definedName>
    <definedName name="ЗаголовокСтолбца11">РасхСен[[#Headers],[Дата]]</definedName>
    <definedName name="ЗаголовокСтолбца12">РасхОкт[[#Headers],[Дата]]</definedName>
    <definedName name="ЗаголовокСтолбца13">РасхНоя[[#Headers],[Дата]]</definedName>
    <definedName name="ЗаголовокСтолбца14">РасхДек[[#Headers],[Дата]]</definedName>
    <definedName name="ЗаголовокСтолбца2">СводкаРасходов[[#Headers],[Расходы]]</definedName>
    <definedName name="ЗаголовокСтолбца3">РасхЯнв[[#Headers],[Дата]]</definedName>
    <definedName name="ЗаголовокСтолбца4">РасхФев[[#Headers],[Дата]]</definedName>
    <definedName name="ЗаголовокСтолбца5">РасхМар[[#Headers],[Дата]]</definedName>
    <definedName name="ЗаголовокСтолбца6">РасхАпр[[#Headers],[Дата]]</definedName>
    <definedName name="ЗаголовокСтолбца7">РасхМай[[#Headers],[Дата]]</definedName>
    <definedName name="ЗаголовокСтолбца8">РасхИюн[[#Headers],[Дата]]</definedName>
    <definedName name="ЗаголовокСтолбца9">РасхИюл[[#Headers],[Дата]]</definedName>
    <definedName name="КатегорииРасходов">СводкаРасходов[Расходы]</definedName>
  </definedNames>
  <calcPr calcId="162913"/>
  <fileRecoveryPr repairLoad="1"/>
</workbook>
</file>

<file path=xl/calcChain.xml><?xml version="1.0" encoding="utf-8"?>
<calcChain xmlns="http://schemas.openxmlformats.org/spreadsheetml/2006/main">
  <c r="A18" i="16" l="1"/>
  <c r="A17" i="16"/>
  <c r="A16" i="16"/>
  <c r="A15" i="16"/>
  <c r="A14" i="16"/>
  <c r="A9" i="16"/>
  <c r="A10" i="16"/>
  <c r="A8" i="16"/>
  <c r="A7" i="16"/>
  <c r="M6" i="2" l="1"/>
  <c r="M7" i="2"/>
  <c r="M8" i="2"/>
  <c r="M9" i="2"/>
  <c r="M5" i="2"/>
  <c r="L6" i="2"/>
  <c r="L7" i="2"/>
  <c r="L8" i="2"/>
  <c r="L9" i="2"/>
  <c r="L5" i="2"/>
  <c r="K6" i="2"/>
  <c r="K7" i="2"/>
  <c r="K8" i="2"/>
  <c r="K9" i="2"/>
  <c r="K5" i="2"/>
  <c r="J6" i="2"/>
  <c r="J7" i="2"/>
  <c r="J8" i="2"/>
  <c r="J9" i="2"/>
  <c r="J5" i="2"/>
  <c r="I6" i="2"/>
  <c r="I7" i="2"/>
  <c r="I8" i="2"/>
  <c r="I9" i="2"/>
  <c r="I5" i="2"/>
  <c r="H6" i="2"/>
  <c r="H7" i="2"/>
  <c r="H8" i="2"/>
  <c r="H9" i="2"/>
  <c r="H5" i="2"/>
  <c r="G6" i="2"/>
  <c r="G7" i="2"/>
  <c r="G8" i="2"/>
  <c r="G9" i="2"/>
  <c r="G5" i="2"/>
  <c r="F6" i="2"/>
  <c r="F7" i="2"/>
  <c r="F8" i="2"/>
  <c r="F9" i="2"/>
  <c r="F5" i="2"/>
  <c r="E6" i="2"/>
  <c r="E7" i="2"/>
  <c r="E8" i="2"/>
  <c r="E9" i="2"/>
  <c r="E5" i="2"/>
  <c r="D6" i="2"/>
  <c r="D7" i="2"/>
  <c r="D8" i="2"/>
  <c r="D9" i="2"/>
  <c r="D5" i="2"/>
  <c r="C6" i="2"/>
  <c r="C7" i="2"/>
  <c r="C8" i="2"/>
  <c r="C9" i="2"/>
  <c r="B6" i="2"/>
  <c r="B7" i="2"/>
  <c r="B8" i="2"/>
  <c r="B9" i="2"/>
  <c r="C5" i="2"/>
  <c r="B5" i="2"/>
  <c r="C9" i="14"/>
  <c r="C9" i="13"/>
  <c r="C9" i="12"/>
  <c r="C9" i="11"/>
  <c r="C9" i="10"/>
  <c r="C9" i="9"/>
  <c r="C9" i="8"/>
  <c r="C9" i="7"/>
  <c r="C9" i="6"/>
  <c r="C9" i="5"/>
  <c r="C9" i="4"/>
  <c r="C9" i="3"/>
  <c r="C10" i="2" l="1"/>
  <c r="N6" i="2"/>
  <c r="G10" i="2"/>
  <c r="K10" i="2"/>
  <c r="N9" i="2"/>
  <c r="E10" i="2"/>
  <c r="F10" i="2"/>
  <c r="I10" i="2"/>
  <c r="H10" i="2"/>
  <c r="J10" i="2"/>
  <c r="L10" i="2"/>
  <c r="M10" i="2"/>
  <c r="N5" i="2"/>
  <c r="N8" i="2"/>
  <c r="D10" i="2"/>
  <c r="N7" i="2"/>
  <c r="B10" i="2"/>
  <c r="N10" i="2" l="1"/>
  <c r="A4" i="14"/>
  <c r="A3" i="14"/>
  <c r="A4" i="13"/>
  <c r="A3" i="13"/>
  <c r="A4" i="12"/>
  <c r="A3" i="12"/>
  <c r="A4" i="11"/>
  <c r="A3" i="11"/>
  <c r="A4" i="10"/>
  <c r="A3" i="10"/>
  <c r="A4" i="9"/>
  <c r="A3" i="9"/>
  <c r="A4" i="8"/>
  <c r="A3" i="8"/>
  <c r="A4" i="7"/>
  <c r="A3" i="7"/>
  <c r="A4" i="6"/>
  <c r="A3" i="6"/>
  <c r="A4" i="5"/>
  <c r="A3" i="5"/>
  <c r="A4" i="4"/>
  <c r="A3" i="4"/>
  <c r="A4" i="3"/>
  <c r="A3" i="3"/>
</calcChain>
</file>

<file path=xl/sharedStrings.xml><?xml version="1.0" encoding="utf-8"?>
<sst xmlns="http://schemas.openxmlformats.org/spreadsheetml/2006/main" count="260" uniqueCount="52">
  <si>
    <t>СОВЕТЫ ПО ШАБЛОНАМ</t>
  </si>
  <si>
    <t>Можно ли быстро переходить между сводным листом "Тенденции расходов" и сведениями о месячных расходах?</t>
  </si>
  <si>
    <t>Как добавить новый тип расходов в лист "Сводка расходов" или в новые месячные расходы?</t>
  </si>
  <si>
    <t>Сводка расходов под диаграммой и сведения о расходах за каждый месяц являются таблицами Excel. Чтобы добавить новые строки в любую таблицу Excel, выполните одно из указанных ниже действий.</t>
  </si>
  <si>
    <t>Добавьте сумму для каждого типа расходов на листе за месяц, к которому относятся эти расходы.</t>
  </si>
  <si>
    <t xml:space="preserve">Например: "Расход 1" происходит с января по июнь и в декабре. </t>
  </si>
  <si>
    <t>ТЕНДЕНЦИИ РАСХОДОВ</t>
  </si>
  <si>
    <t>Расходы</t>
  </si>
  <si>
    <t>Расход 1</t>
  </si>
  <si>
    <t>Расход 2</t>
  </si>
  <si>
    <t>Расход 3</t>
  </si>
  <si>
    <t>Расход 4</t>
  </si>
  <si>
    <t>Расход 5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</si>
  <si>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</si>
  <si>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</si>
  <si>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</si>
  <si>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</si>
  <si>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</si>
  <si>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</si>
  <si>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</si>
  <si>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</si>
  <si>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</si>
  <si>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</si>
  <si>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</si>
  <si>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</si>
  <si>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Советы</t>
  </si>
  <si>
    <t>Тенденции</t>
  </si>
  <si>
    <t>РАСХОДЫ ЗА ЯНВАРЬ</t>
  </si>
  <si>
    <t>Дата</t>
  </si>
  <si>
    <t>№ ЗАКАЗА НА ПОКУПКУ</t>
  </si>
  <si>
    <t>A-12345</t>
  </si>
  <si>
    <t>A-12346</t>
  </si>
  <si>
    <t>Сумма</t>
  </si>
  <si>
    <t>Сводка</t>
  </si>
  <si>
    <t>Категория</t>
  </si>
  <si>
    <t>Описание</t>
  </si>
  <si>
    <t>Поставки</t>
  </si>
  <si>
    <t>РАСХОДЫ ЗА ФЕВРАЛЬ</t>
  </si>
  <si>
    <t>РАСХОДЫ ЗА МАРТ</t>
  </si>
  <si>
    <t>РАСХОДЫ ЗА АПРЕЛЬ</t>
  </si>
  <si>
    <t>РАСХОДЫ ЗА МАЙ</t>
  </si>
  <si>
    <t>РАСХОДЫ ЗА ИЮНЬ</t>
  </si>
  <si>
    <t>РАСХОДЫ ЗА ИЮЛЬ</t>
  </si>
  <si>
    <t>РАСХОДЫ ЗА АВГУСТ</t>
  </si>
  <si>
    <t>РАСХОДЫ ЗА СЕНТЯБРЬ</t>
  </si>
  <si>
    <t>РАСХОДЫ ЗА ОКТЯБРЬ</t>
  </si>
  <si>
    <t>РАСХОДЫ ЗА НОЯБРЬ</t>
  </si>
  <si>
    <t>РАСХОДЫ ЗА ДЕКАБРЬ</t>
  </si>
  <si>
    <t>Итог</t>
  </si>
  <si>
    <r>
      <t xml:space="preserve">Чтобы быстро перейти к расходам за определенный месяц, щелкните ссылку навигации над диаграммой, например ссылку </t>
    </r>
    <r>
      <rPr>
        <b/>
        <sz val="11"/>
        <color theme="1"/>
        <rFont val="Segoe UI"/>
        <family val="2"/>
        <charset val="204"/>
      </rPr>
      <t>Янв</t>
    </r>
    <r>
      <rPr>
        <sz val="11"/>
        <color theme="1"/>
        <rFont val="Segoe UI"/>
        <family val="2"/>
        <charset val="204"/>
      </rPr>
      <t xml:space="preserve"> в ячейке </t>
    </r>
    <r>
      <rPr>
        <b/>
        <sz val="11"/>
        <color theme="1"/>
        <rFont val="Segoe UI"/>
        <family val="2"/>
        <charset val="204"/>
      </rPr>
      <t>B2</t>
    </r>
    <r>
      <rPr>
        <sz val="11"/>
        <color theme="1"/>
        <rFont val="Segoe UI"/>
        <family val="2"/>
        <charset val="204"/>
      </rPr>
      <t xml:space="preserve">. Чтобы вернуться к листу "Тенденции расходов", щелкните ссылку </t>
    </r>
    <r>
      <rPr>
        <b/>
        <sz val="11"/>
        <color theme="1"/>
        <rFont val="Segoe UI"/>
        <family val="2"/>
        <charset val="204"/>
      </rPr>
      <t>Сводка</t>
    </r>
    <r>
      <rPr>
        <sz val="11"/>
        <color theme="1"/>
        <rFont val="Segoe UI"/>
        <family val="2"/>
        <charset val="204"/>
      </rPr>
      <t xml:space="preserve"> в ячейке </t>
    </r>
    <r>
      <rPr>
        <b/>
        <sz val="11"/>
        <color theme="1"/>
        <rFont val="Segoe UI"/>
        <family val="2"/>
        <charset val="204"/>
      </rPr>
      <t>D1</t>
    </r>
    <r>
      <rPr>
        <sz val="11"/>
        <color theme="1"/>
        <rFont val="Segoe UI"/>
        <family val="2"/>
        <charset val="204"/>
      </rPr>
      <t xml:space="preserve">. </t>
    </r>
  </si>
  <si>
    <r>
      <t xml:space="preserve">Чтобы вернуться к этому листу советов, выберите ячейку </t>
    </r>
    <r>
      <rPr>
        <b/>
        <sz val="11"/>
        <color theme="1"/>
        <rFont val="Segoe UI"/>
        <family val="2"/>
        <charset val="204"/>
      </rPr>
      <t xml:space="preserve">N2 </t>
    </r>
    <r>
      <rPr>
        <sz val="11"/>
        <color theme="1"/>
        <rFont val="Segoe UI"/>
        <family val="2"/>
        <charset val="204"/>
      </rPr>
      <t xml:space="preserve">в сводном листе. Во всех листах по месяцам выберите ячейку </t>
    </r>
    <r>
      <rPr>
        <b/>
        <sz val="11"/>
        <color theme="1"/>
        <rFont val="Segoe UI"/>
        <family val="2"/>
        <charset val="204"/>
      </rPr>
      <t>E1</t>
    </r>
    <r>
      <rPr>
        <sz val="11"/>
        <color theme="1"/>
        <rFont val="Segoe UI"/>
        <family val="2"/>
        <charset val="204"/>
      </rPr>
      <t>.</t>
    </r>
  </si>
  <si>
    <r>
      <t xml:space="preserve">Введите сведения о расходах в столбец </t>
    </r>
    <r>
      <rPr>
        <b/>
        <sz val="11"/>
        <color theme="1"/>
        <rFont val="Segoe UI"/>
        <family val="2"/>
        <charset val="204"/>
      </rPr>
      <t>Расходы</t>
    </r>
    <r>
      <rPr>
        <sz val="11"/>
        <color theme="1"/>
        <rFont val="Segoe UI"/>
        <family val="2"/>
        <charset val="204"/>
      </rPr>
      <t xml:space="preserve"> в листе </t>
    </r>
    <r>
      <rPr>
        <b/>
        <sz val="11"/>
        <color theme="1"/>
        <rFont val="Segoe UI"/>
        <family val="2"/>
        <charset val="204"/>
      </rPr>
      <t>Сводка</t>
    </r>
    <r>
      <rPr>
        <sz val="11"/>
        <color theme="1"/>
        <rFont val="Segoe UI"/>
        <family val="2"/>
        <charset val="204"/>
      </rPr>
      <t xml:space="preserve"> таблицы </t>
    </r>
    <r>
      <rPr>
        <b/>
        <sz val="11"/>
        <color theme="1"/>
        <rFont val="Segoe UI"/>
        <family val="2"/>
        <charset val="204"/>
      </rPr>
      <t>СводкаРасходов</t>
    </r>
    <r>
      <rPr>
        <sz val="11"/>
        <color theme="1"/>
        <rFont val="Segoe UI"/>
        <family val="2"/>
        <charset val="204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</si>
</sst>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/d/yy;@"/>
    <numFmt numFmtId="165" formatCode="d/m/yy;@"/>
  </numFmts>
  <fonts count="1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22.5"/>
      <color theme="1" tint="0.34998626667073579"/>
      <name val="Century Gothic"/>
      <family val="2"/>
      <scheme val="major"/>
    </font>
    <font>
      <sz val="11"/>
      <color theme="0"/>
      <name val="Century Gothic"/>
      <family val="2"/>
      <scheme val="major"/>
    </font>
    <font>
      <sz val="11"/>
      <color theme="10"/>
      <name val="Calibri"/>
      <family val="2"/>
      <scheme val="minor"/>
    </font>
    <font>
      <sz val="11"/>
      <color theme="11"/>
      <name val="Calibri"/>
      <family val="2"/>
      <scheme val="minor"/>
    </font>
    <font>
      <b/>
      <sz val="11"/>
      <color theme="3"/>
      <name val="Century Gothic"/>
      <family val="2"/>
      <scheme val="major"/>
    </font>
    <font>
      <b/>
      <sz val="11"/>
      <color theme="1"/>
      <name val="Century Gothic"/>
      <family val="2"/>
      <scheme val="major"/>
    </font>
    <font>
      <sz val="11"/>
      <color theme="1"/>
      <name val="Calibri"/>
      <family val="2"/>
      <scheme val="minor"/>
    </font>
    <font>
      <b/>
      <sz val="11"/>
      <color theme="1"/>
      <name val="Segoe UI"/>
      <family val="2"/>
      <charset val="204"/>
    </font>
    <font>
      <sz val="22.5"/>
      <color theme="1" tint="0.34998626667073579"/>
      <name val="Segoe UI"/>
      <family val="2"/>
      <charset val="204"/>
    </font>
    <font>
      <sz val="11"/>
      <color theme="1"/>
      <name val="Segoe UI"/>
      <family val="2"/>
      <charset val="204"/>
    </font>
    <font>
      <b/>
      <sz val="11"/>
      <color theme="3"/>
      <name val="Segoe UI"/>
      <family val="2"/>
      <charset val="204"/>
    </font>
    <font>
      <sz val="10"/>
      <color theme="1"/>
      <name val="Segoe UI"/>
      <family val="2"/>
      <charset val="204"/>
    </font>
    <font>
      <sz val="11"/>
      <color theme="10"/>
      <name val="Segoe U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 tint="0.34998626667073579"/>
        <bgColor indexed="64"/>
      </patternFill>
    </fill>
  </fills>
  <borders count="3">
    <border>
      <left/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/>
      <diagonal/>
    </border>
  </borders>
  <cellStyleXfs count="13">
    <xf numFmtId="0" fontId="0" fillId="0" borderId="0"/>
    <xf numFmtId="0" fontId="2" fillId="0" borderId="0" applyNumberFormat="0" applyFill="0" applyBorder="0" applyAlignment="0" applyProtection="0"/>
    <xf numFmtId="0" fontId="3" fillId="3" borderId="2" applyNumberFormat="0" applyProtection="0">
      <alignment horizontal="center" vertical="center"/>
    </xf>
    <xf numFmtId="0" fontId="7" fillId="0" borderId="0" applyNumberFormat="0" applyFill="0" applyProtection="0">
      <alignment horizontal="left" indent="1"/>
    </xf>
    <xf numFmtId="4" fontId="7" fillId="0" borderId="0" applyFill="0" applyProtection="0">
      <alignment horizontal="right" indent="1"/>
    </xf>
    <xf numFmtId="0" fontId="6" fillId="2" borderId="0" applyNumberFormat="0" applyBorder="0" applyProtection="0">
      <alignment vertical="center" wrapText="1"/>
    </xf>
    <xf numFmtId="0" fontId="4" fillId="3" borderId="0" applyNumberFormat="0" applyBorder="0" applyAlignment="0" applyProtection="0"/>
    <xf numFmtId="0" fontId="5" fillId="3" borderId="0" applyNumberFormat="0" applyBorder="0" applyAlignment="0" applyProtection="0"/>
    <xf numFmtId="0" fontId="8" fillId="0" borderId="0">
      <alignment horizontal="left" wrapText="1" indent="1"/>
    </xf>
    <xf numFmtId="4" fontId="8" fillId="0" borderId="0">
      <alignment horizontal="right" indent="1"/>
    </xf>
    <xf numFmtId="164" fontId="8" fillId="0" borderId="0">
      <alignment horizontal="left" indent="1"/>
    </xf>
    <xf numFmtId="0" fontId="1" fillId="0" borderId="0">
      <alignment horizontal="left" vertical="center" wrapText="1" indent="6"/>
    </xf>
    <xf numFmtId="0" fontId="8" fillId="0" borderId="0">
      <alignment horizontal="left" vertical="center" wrapText="1" indent="3"/>
    </xf>
  </cellStyleXfs>
  <cellXfs count="26">
    <xf numFmtId="0" fontId="0" fillId="0" borderId="0" xfId="0"/>
    <xf numFmtId="0" fontId="9" fillId="0" borderId="0" xfId="3" applyFont="1">
      <alignment horizontal="left" indent="1"/>
    </xf>
    <xf numFmtId="0" fontId="10" fillId="0" borderId="0" xfId="1" applyFont="1"/>
    <xf numFmtId="0" fontId="11" fillId="0" borderId="0" xfId="0" applyFont="1"/>
    <xf numFmtId="0" fontId="12" fillId="2" borderId="0" xfId="5" applyFont="1">
      <alignment vertical="center" wrapText="1"/>
    </xf>
    <xf numFmtId="0" fontId="11" fillId="0" borderId="0" xfId="12" applyFont="1">
      <alignment horizontal="left" vertical="center" wrapText="1" indent="3"/>
    </xf>
    <xf numFmtId="0" fontId="11" fillId="0" borderId="0" xfId="11" applyFont="1" applyAlignment="1">
      <alignment horizontal="left" vertical="center" wrapText="1" indent="6"/>
    </xf>
    <xf numFmtId="0" fontId="11" fillId="0" borderId="0" xfId="11" applyFont="1">
      <alignment horizontal="left" vertical="center" wrapText="1" indent="6"/>
    </xf>
    <xf numFmtId="0" fontId="13" fillId="0" borderId="0" xfId="11" applyFont="1">
      <alignment horizontal="left" vertical="center" wrapText="1" indent="6"/>
    </xf>
    <xf numFmtId="0" fontId="14" fillId="3" borderId="2" xfId="6" applyFont="1" applyBorder="1" applyAlignment="1">
      <alignment horizontal="center" vertical="center"/>
    </xf>
    <xf numFmtId="165" fontId="11" fillId="0" borderId="0" xfId="10" applyNumberFormat="1" applyFont="1">
      <alignment horizontal="left" indent="1"/>
    </xf>
    <xf numFmtId="0" fontId="11" fillId="0" borderId="0" xfId="8" applyFont="1">
      <alignment horizontal="left" wrapText="1" indent="1"/>
    </xf>
    <xf numFmtId="4" fontId="11" fillId="0" borderId="0" xfId="9" applyNumberFormat="1" applyFont="1">
      <alignment horizontal="right" indent="1"/>
    </xf>
    <xf numFmtId="0" fontId="11" fillId="0" borderId="0" xfId="0" applyFont="1" applyFill="1" applyBorder="1" applyAlignment="1">
      <alignment horizontal="left" indent="1"/>
    </xf>
    <xf numFmtId="4" fontId="11" fillId="0" borderId="0" xfId="0" applyNumberFormat="1" applyFont="1" applyFill="1" applyBorder="1" applyAlignment="1">
      <alignment horizontal="right" indent="1"/>
    </xf>
    <xf numFmtId="0" fontId="11" fillId="0" borderId="0" xfId="0" applyFont="1" applyFill="1" applyBorder="1"/>
    <xf numFmtId="0" fontId="9" fillId="0" borderId="0" xfId="3" applyFont="1" applyFill="1">
      <alignment horizontal="left" indent="1"/>
    </xf>
    <xf numFmtId="0" fontId="11" fillId="0" borderId="0" xfId="0" applyNumberFormat="1" applyFont="1" applyFill="1" applyBorder="1" applyAlignment="1">
      <alignment horizontal="left" indent="1"/>
    </xf>
    <xf numFmtId="4" fontId="11" fillId="0" borderId="0" xfId="0" applyNumberFormat="1" applyFont="1" applyFill="1" applyBorder="1" applyAlignment="1">
      <alignment horizontal="left" indent="1"/>
    </xf>
    <xf numFmtId="0" fontId="11" fillId="0" borderId="0" xfId="0" applyFont="1" applyAlignment="1">
      <alignment horizontal="left" indent="1"/>
    </xf>
    <xf numFmtId="4" fontId="11" fillId="0" borderId="0" xfId="0" applyNumberFormat="1" applyFont="1" applyAlignment="1">
      <alignment horizontal="right" indent="1"/>
    </xf>
    <xf numFmtId="0" fontId="9" fillId="0" borderId="0" xfId="0" applyFont="1" applyFill="1" applyBorder="1" applyAlignment="1">
      <alignment horizontal="left" indent="1"/>
    </xf>
    <xf numFmtId="4" fontId="9" fillId="0" borderId="0" xfId="0" applyNumberFormat="1" applyFont="1" applyFill="1" applyBorder="1" applyAlignment="1">
      <alignment horizontal="right" indent="1"/>
    </xf>
    <xf numFmtId="0" fontId="4" fillId="3" borderId="2" xfId="6" applyBorder="1" applyAlignment="1">
      <alignment horizontal="center" vertical="center"/>
    </xf>
    <xf numFmtId="0" fontId="10" fillId="0" borderId="0" xfId="1" applyFont="1"/>
    <xf numFmtId="0" fontId="10" fillId="0" borderId="1" xfId="1" applyFont="1" applyBorder="1"/>
  </cellXfs>
  <cellStyles count="13">
    <cellStyle name="Гиперссылка" xfId="6" builtinId="8" customBuiltin="1"/>
    <cellStyle name="Дата таблицы" xfId="10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Название" xfId="1" builtinId="15" customBuiltin="1"/>
    <cellStyle name="Обычный" xfId="0" builtinId="0" customBuiltin="1"/>
    <cellStyle name="Открывавшаяся гиперссылка" xfId="7" builtinId="9" customBuiltin="1"/>
    <cellStyle name="Сведения таблицы" xfId="8"/>
    <cellStyle name="Текст советов" xfId="12"/>
    <cellStyle name="Текст советов с отступом" xfId="11"/>
    <cellStyle name="Числа таблицы" xfId="9"/>
  </cellStyles>
  <dxfs count="1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numFmt numFmtId="165" formatCode="d/m/yy;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numFmt numFmtId="165" formatCode="d/m/yy;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numFmt numFmtId="165" formatCode="d/m/yy;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numFmt numFmtId="165" formatCode="d/m/yy;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numFmt numFmtId="165" formatCode="d/m/yy;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numFmt numFmtId="165" formatCode="d/m/yy;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numFmt numFmtId="165" formatCode="d/m/yy;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numFmt numFmtId="165" formatCode="d/m/yy;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numFmt numFmtId="165" formatCode="d/m/yy;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numFmt numFmtId="165" formatCode="d/m/yy;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numFmt numFmtId="165" formatCode="d/m/yy;@"/>
    </dxf>
    <dxf>
      <alignment horizontal="right" vertical="bottom" textRotation="0" wrapText="0" indent="1" justifyLastLine="0" shrinkToFit="0" readingOrder="0"/>
    </dxf>
    <dxf>
      <numFmt numFmtId="4" formatCode="#,##0.00"/>
    </dxf>
    <dxf>
      <alignment horizontal="left" vertical="bottom" textRotation="0" wrapText="0" indent="1" justifyLastLine="0" shrinkToFit="0" readingOrder="0"/>
    </dxf>
    <dxf>
      <numFmt numFmtId="165" formatCode="d/m/yy;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family val="2"/>
        <charset val="204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family val="2"/>
        <charset val="204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family val="2"/>
        <charset val="204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family val="2"/>
        <charset val="204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family val="2"/>
        <charset val="204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family val="2"/>
        <charset val="204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family val="2"/>
        <charset val="204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family val="2"/>
        <charset val="204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family val="2"/>
        <charset val="204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family val="2"/>
        <charset val="204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family val="2"/>
        <charset val="204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family val="2"/>
        <charset val="204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family val="2"/>
        <charset val="204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family val="2"/>
        <charset val="204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family val="2"/>
        <charset val="204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ill>
        <patternFill>
          <bgColor theme="0" tint="-4.9989318521683403E-2"/>
        </patternFill>
      </fill>
    </dxf>
    <dxf>
      <fill>
        <patternFill patternType="none">
          <bgColor auto="1"/>
        </patternFill>
      </fill>
    </dxf>
    <dxf>
      <fill>
        <patternFill>
          <bgColor theme="0" tint="-4.9989318521683403E-2"/>
        </patternFill>
      </fill>
    </dxf>
    <dxf>
      <font>
        <b/>
        <i val="0"/>
        <color theme="1"/>
      </font>
      <fill>
        <patternFill patternType="none">
          <bgColor auto="1"/>
        </patternFill>
      </fill>
      <border>
        <left/>
        <right/>
        <top style="thin">
          <color theme="0" tint="-0.14996795556505021"/>
        </top>
        <bottom style="thin">
          <color theme="1" tint="0.499984740745262"/>
        </bottom>
        <vertical style="thin">
          <color theme="0" tint="-0.14996795556505021"/>
        </vertical>
        <horizontal/>
      </border>
    </dxf>
    <dxf>
      <font>
        <b/>
        <i val="0"/>
        <color theme="1"/>
      </font>
      <fill>
        <patternFill patternType="none">
          <bgColor auto="1"/>
        </patternFill>
      </fill>
      <border>
        <left/>
        <right/>
        <top style="thin">
          <color theme="1" tint="0.499984740745262"/>
        </top>
        <bottom style="thin">
          <color theme="0" tint="-0.14996795556505021"/>
        </bottom>
        <vertical/>
        <horizontal/>
      </border>
    </dxf>
    <dxf>
      <font>
        <b val="0"/>
        <i val="0"/>
        <color theme="1"/>
      </font>
      <fill>
        <patternFill patternType="none">
          <bgColor auto="1"/>
        </patternFill>
      </fill>
      <border diagonalUp="1" diagonalDown="0">
        <left/>
        <right/>
        <top/>
        <bottom/>
        <diagonal style="thin">
          <color theme="0" tint="-0.14993743705557422"/>
        </diagonal>
        <vertical style="thin">
          <color theme="0" tint="-0.14993743705557422"/>
        </vertical>
        <horizontal style="thin">
          <color theme="0" tint="-0.14993743705557422"/>
        </horizontal>
      </border>
    </dxf>
    <dxf>
      <font>
        <b/>
        <color theme="1"/>
      </font>
      <border>
        <bottom style="thin">
          <color theme="9"/>
        </bottom>
        <vertical/>
        <horizontal/>
      </border>
    </dxf>
    <dxf>
      <font>
        <color theme="1"/>
      </font>
      <border>
        <left/>
        <right/>
        <top/>
        <bottom/>
        <vertical/>
        <horizontal/>
      </border>
    </dxf>
  </dxfs>
  <tableStyles count="2" defaultTableStyle="Сводная таблица" defaultPivotStyle="PivotStyleLight16">
    <tableStyle name="styleCustomSlicer" pivot="0" table="0" count="10">
      <tableStyleElement type="wholeTable" dxfId="112"/>
      <tableStyleElement type="headerRow" dxfId="111"/>
    </tableStyle>
    <tableStyle name="Сводная таблица" pivot="0" count="6">
      <tableStyleElement type="wholeTable" dxfId="110"/>
      <tableStyleElement type="headerRow" dxfId="109"/>
      <tableStyleElement type="totalRow" dxfId="108"/>
      <tableStyleElement type="firstColumn" dxfId="107"/>
      <tableStyleElement type="lastColumn" dxfId="106"/>
      <tableStyleElement type="firstColumnStripe" dxfId="105"/>
    </tableStyle>
  </tableStyles>
  <extLst>
    <ext xmlns:x14="http://schemas.microsoft.com/office/spreadsheetml/2009/9/main" uri="{46F421CA-312F-682f-3DD2-61675219B42D}">
      <x14:dxfs count="8"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theme="9" tint="0.79998168889431442"/>
              <bgColor theme="9" tint="0.79998168889431442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theme="9" tint="0.59999389629810485"/>
              <bgColor theme="9" tint="0.59999389629810485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E0E0E0"/>
            </left>
            <right style="thin">
              <color rgb="FFE0E0E0"/>
            </right>
            <top style="thin">
              <color rgb="FFE0E0E0"/>
            </top>
            <bottom style="thin">
              <color rgb="FFE0E0E0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SlicerStyleLight1">
        <x14:slicerStyle name="styleCustomSlicer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719045502479498E-2"/>
          <c:y val="3.252380841674167E-2"/>
          <c:w val="0.78649224115488003"/>
          <c:h val="0.9308183494897717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сводка!$A$5</c:f>
              <c:strCache>
                <c:ptCount val="1"/>
                <c:pt idx="0">
                  <c:v>Расход 1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  <a:ln>
              <a:noFill/>
            </a:ln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сводка!$B$4:$O$4</c15:sqref>
                  </c15:fullRef>
                </c:ext>
              </c:extLst>
              <c:f>сводка!$B$4:$M$4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сводка!$B$5:$O$5</c15:sqref>
                  </c15:fullRef>
                </c:ext>
              </c:extLst>
              <c:f>сводка!$B$5:$M$5</c:f>
              <c:numCache>
                <c:formatCode>#,##0.00</c:formatCode>
                <c:ptCount val="12"/>
                <c:pt idx="0">
                  <c:v>33</c:v>
                </c:pt>
                <c:pt idx="1">
                  <c:v>375</c:v>
                </c:pt>
                <c:pt idx="2">
                  <c:v>33</c:v>
                </c:pt>
                <c:pt idx="3">
                  <c:v>45</c:v>
                </c:pt>
                <c:pt idx="4">
                  <c:v>375</c:v>
                </c:pt>
                <c:pt idx="5">
                  <c:v>201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D0-4528-AE8C-51B058EA99EB}"/>
            </c:ext>
          </c:extLst>
        </c:ser>
        <c:ser>
          <c:idx val="1"/>
          <c:order val="1"/>
          <c:tx>
            <c:strRef>
              <c:f>сводка!$A$6</c:f>
              <c:strCache>
                <c:ptCount val="1"/>
                <c:pt idx="0">
                  <c:v>Расход 2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сводка!$B$4:$O$4</c15:sqref>
                  </c15:fullRef>
                </c:ext>
              </c:extLst>
              <c:f>сводка!$B$4:$M$4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сводка!$B$6:$O$6</c15:sqref>
                  </c15:fullRef>
                </c:ext>
              </c:extLst>
              <c:f>сводка!$B$6:$M$6</c:f>
              <c:numCache>
                <c:formatCode>#,##0.00</c:formatCode>
                <c:ptCount val="12"/>
                <c:pt idx="0">
                  <c:v>238</c:v>
                </c:pt>
                <c:pt idx="1">
                  <c:v>238</c:v>
                </c:pt>
                <c:pt idx="2">
                  <c:v>238</c:v>
                </c:pt>
                <c:pt idx="3">
                  <c:v>123</c:v>
                </c:pt>
                <c:pt idx="4">
                  <c:v>111</c:v>
                </c:pt>
                <c:pt idx="5">
                  <c:v>98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440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D0-4528-AE8C-51B058EA99EB}"/>
            </c:ext>
          </c:extLst>
        </c:ser>
        <c:ser>
          <c:idx val="2"/>
          <c:order val="2"/>
          <c:tx>
            <c:strRef>
              <c:f>сводка!$A$7</c:f>
              <c:strCache>
                <c:ptCount val="1"/>
                <c:pt idx="0">
                  <c:v>Расход 3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>
              <a:noFill/>
            </a:ln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сводка!$B$4:$O$4</c15:sqref>
                  </c15:fullRef>
                </c:ext>
              </c:extLst>
              <c:f>сводка!$B$4:$M$4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сводка!$B$7:$O$7</c15:sqref>
                  </c15:fullRef>
                </c:ext>
              </c:extLst>
              <c:f>сводка!$B$7:$M$7</c:f>
              <c:numCache>
                <c:formatCode>#,##0.00</c:formatCode>
                <c:ptCount val="12"/>
                <c:pt idx="0">
                  <c:v>110</c:v>
                </c:pt>
                <c:pt idx="1">
                  <c:v>110</c:v>
                </c:pt>
                <c:pt idx="2">
                  <c:v>110</c:v>
                </c:pt>
                <c:pt idx="3">
                  <c:v>125</c:v>
                </c:pt>
                <c:pt idx="4">
                  <c:v>333</c:v>
                </c:pt>
                <c:pt idx="5">
                  <c:v>122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FD0-4528-AE8C-51B058EA99EB}"/>
            </c:ext>
          </c:extLst>
        </c:ser>
        <c:ser>
          <c:idx val="3"/>
          <c:order val="3"/>
          <c:tx>
            <c:strRef>
              <c:f>сводка!$A$8</c:f>
              <c:strCache>
                <c:ptCount val="1"/>
                <c:pt idx="0">
                  <c:v>Расход 4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сводка!$B$4:$O$4</c15:sqref>
                  </c15:fullRef>
                </c:ext>
              </c:extLst>
              <c:f>сводка!$B$4:$M$4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сводка!$B$8:$O$8</c15:sqref>
                  </c15:fullRef>
                </c:ext>
              </c:extLst>
              <c:f>сводка!$B$8:$M$8</c:f>
              <c:numCache>
                <c:formatCode>#,##0.00</c:formatCode>
                <c:ptCount val="12"/>
                <c:pt idx="0">
                  <c:v>426</c:v>
                </c:pt>
                <c:pt idx="1">
                  <c:v>84</c:v>
                </c:pt>
                <c:pt idx="2">
                  <c:v>84</c:v>
                </c:pt>
                <c:pt idx="3">
                  <c:v>426</c:v>
                </c:pt>
                <c:pt idx="4">
                  <c:v>125</c:v>
                </c:pt>
                <c:pt idx="5">
                  <c:v>187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FD0-4528-AE8C-51B058EA99EB}"/>
            </c:ext>
          </c:extLst>
        </c:ser>
        <c:ser>
          <c:idx val="4"/>
          <c:order val="4"/>
          <c:tx>
            <c:strRef>
              <c:f>сводка!$A$9</c:f>
              <c:strCache>
                <c:ptCount val="1"/>
                <c:pt idx="0">
                  <c:v>Расход 5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  <a:ln>
              <a:noFill/>
            </a:ln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сводка!$B$4:$O$4</c15:sqref>
                  </c15:fullRef>
                </c:ext>
              </c:extLst>
              <c:f>сводка!$B$4:$M$4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сводка!$B$9:$O$9</c15:sqref>
                  </c15:fullRef>
                </c:ext>
              </c:extLst>
              <c:f>сводка!$B$9:$M$9</c:f>
              <c:numCache>
                <c:formatCode>#,##0.00</c:formatCode>
                <c:ptCount val="12"/>
                <c:pt idx="0">
                  <c:v>54</c:v>
                </c:pt>
                <c:pt idx="1">
                  <c:v>54</c:v>
                </c:pt>
                <c:pt idx="2">
                  <c:v>109</c:v>
                </c:pt>
                <c:pt idx="3">
                  <c:v>98</c:v>
                </c:pt>
                <c:pt idx="4">
                  <c:v>33</c:v>
                </c:pt>
                <c:pt idx="5">
                  <c:v>441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FD0-4528-AE8C-51B058EA99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3593864"/>
        <c:axId val="243593472"/>
      </c:barChart>
      <c:catAx>
        <c:axId val="243593864"/>
        <c:scaling>
          <c:orientation val="minMax"/>
        </c:scaling>
        <c:delete val="1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0"/>
        <c:majorTickMark val="out"/>
        <c:minorTickMark val="none"/>
        <c:tickLblPos val="nextTo"/>
        <c:crossAx val="243593472"/>
        <c:crosses val="autoZero"/>
        <c:auto val="1"/>
        <c:lblAlgn val="ctr"/>
        <c:lblOffset val="100"/>
        <c:noMultiLvlLbl val="0"/>
      </c:catAx>
      <c:valAx>
        <c:axId val="24359347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  <a:alpha val="30000"/>
                </a:schemeClr>
              </a:solidFill>
            </a:ln>
          </c:spPr>
        </c:majorGridlines>
        <c:numFmt formatCode="#,##0;;" sourceLinked="0"/>
        <c:majorTickMark val="none"/>
        <c:minorTickMark val="none"/>
        <c:tickLblPos val="nextTo"/>
        <c:spPr>
          <a:ln>
            <a:solidFill>
              <a:schemeClr val="bg1">
                <a:lumMod val="85000"/>
              </a:schemeClr>
            </a:solidFill>
          </a:ln>
        </c:spPr>
        <c:txPr>
          <a:bodyPr/>
          <a:lstStyle/>
          <a:p>
            <a:pPr>
              <a:defRPr sz="110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endParaRPr lang="ru-RU"/>
          </a:p>
        </c:txPr>
        <c:crossAx val="243593864"/>
        <c:crosses val="autoZero"/>
        <c:crossBetween val="between"/>
      </c:valAx>
      <c:spPr>
        <a:noFill/>
      </c:spPr>
    </c:plotArea>
    <c:legend>
      <c:legendPos val="tr"/>
      <c:layout>
        <c:manualLayout>
          <c:xMode val="edge"/>
          <c:yMode val="edge"/>
          <c:x val="0.85015011991079048"/>
          <c:y val="5.6239046947426458E-2"/>
          <c:w val="5.394776047722024E-2"/>
          <c:h val="0.41155616468888995"/>
        </c:manualLayout>
      </c:layout>
      <c:overlay val="0"/>
      <c:txPr>
        <a:bodyPr/>
        <a:lstStyle/>
        <a:p>
          <a:pPr>
            <a:defRPr sz="1100" kern="0" spc="-10" baseline="0">
              <a:solidFill>
                <a:schemeClr val="tx1"/>
              </a:solidFill>
              <a:latin typeface="Segoe UI" panose="020B0502040204020203" pitchFamily="34" charset="0"/>
              <a:cs typeface="Segoe UI" panose="020B0502040204020203" pitchFamily="34" charset="0"/>
            </a:defRPr>
          </a:pPr>
          <a:endParaRPr lang="ru-RU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190496</xdr:colOff>
      <xdr:row>2</xdr:row>
      <xdr:rowOff>69850</xdr:rowOff>
    </xdr:from>
    <xdr:to>
      <xdr:col>15</xdr:col>
      <xdr:colOff>261937</xdr:colOff>
      <xdr:row>2</xdr:row>
      <xdr:rowOff>2779711</xdr:rowOff>
    </xdr:to>
    <xdr:graphicFrame macro="">
      <xdr:nvGraphicFramePr>
        <xdr:cNvPr id="2" name="ТенденцииРасходов" descr="Гистограмма месячных расходов по категориям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4" name="СводкаРасходов" displayName="СводкаРасходов" ref="A4:O10" totalsRowCount="1">
  <autoFilter ref="A4:O9"/>
  <tableColumns count="15">
    <tableColumn id="1" name="Расходы" totalsRowLabel="Итог" totalsRowDxfId="104"/>
    <tableColumn id="2" name="Январь" totalsRowFunction="sum" dataDxfId="103" totalsRowDxfId="102">
      <calculatedColumnFormula>SUMIFS(РасхЯнв[Сумма], РасхЯнв[Категория], СводкаРасходов[[#This Row],[Расходы]])</calculatedColumnFormula>
    </tableColumn>
    <tableColumn id="3" name="Февраль" totalsRowFunction="sum" dataDxfId="101" totalsRowDxfId="100">
      <calculatedColumnFormula>SUMIFS(РасхФев[Сумма], РасхФев[Категория], СводкаРасходов[[#This Row],[Расходы]])</calculatedColumnFormula>
    </tableColumn>
    <tableColumn id="4" name="Март" totalsRowFunction="sum" dataDxfId="99" totalsRowDxfId="98">
      <calculatedColumnFormula>SUMIFS(РасхМар[Сумма], РасхМар[Категория], СводкаРасходов[[#This Row],[Расходы]])</calculatedColumnFormula>
    </tableColumn>
    <tableColumn id="5" name="Апрель" totalsRowFunction="sum" dataDxfId="97" totalsRowDxfId="96">
      <calculatedColumnFormula>SUMIFS(РасхАпр[Сумма], РасхАпр[Категория], СводкаРасходов[[#This Row],[Расходы]])</calculatedColumnFormula>
    </tableColumn>
    <tableColumn id="6" name="Май" totalsRowFunction="sum" dataDxfId="95" totalsRowDxfId="94">
      <calculatedColumnFormula>SUMIFS(РасхМай[Сумма], РасхМай[Категория], СводкаРасходов[[#This Row],[Расходы]])</calculatedColumnFormula>
    </tableColumn>
    <tableColumn id="7" name="Июнь" totalsRowFunction="sum" dataDxfId="93" totalsRowDxfId="92">
      <calculatedColumnFormula>SUMIFS(РасхИюн[Сумма], РасхИюн[Категория], СводкаРасходов[[#This Row],[Расходы]])</calculatedColumnFormula>
    </tableColumn>
    <tableColumn id="8" name="Июль" totalsRowFunction="sum" dataDxfId="91" totalsRowDxfId="90">
      <calculatedColumnFormula>SUMIFS(РасхИюл[Сумма], РасхИюл[Категория], СводкаРасходов[[#This Row],[Расходы]])</calculatedColumnFormula>
    </tableColumn>
    <tableColumn id="9" name="Август" totalsRowFunction="sum" dataDxfId="89" totalsRowDxfId="88">
      <calculatedColumnFormula>SUMIFS(РасхАвг[Сумма], РасхАвг[Категория], СводкаРасходов[[#This Row],[Расходы]])</calculatedColumnFormula>
    </tableColumn>
    <tableColumn id="10" name="Сентябрь" totalsRowFunction="sum" dataDxfId="87" totalsRowDxfId="86">
      <calculatedColumnFormula>SUMIFS(РасхСен[Сумма], РасхСен[Категория], СводкаРасходов[[#This Row],[Расходы]])</calculatedColumnFormula>
    </tableColumn>
    <tableColumn id="11" name="Октябрь" totalsRowFunction="sum" dataDxfId="85" totalsRowDxfId="84">
      <calculatedColumnFormula>SUMIFS(РасхОкт[Сумма], РасхОкт[Категория], СводкаРасходов[[#This Row],[Расходы]])</calculatedColumnFormula>
    </tableColumn>
    <tableColumn id="12" name="Ноябрь" totalsRowFunction="sum" dataDxfId="83" totalsRowDxfId="82">
      <calculatedColumnFormula>SUMIFS(РасхНоя[Сумма], РасхНоя[Категория], СводкаРасходов[[#This Row],[Расходы]])</calculatedColumnFormula>
    </tableColumn>
    <tableColumn id="13" name="Декабрь" totalsRowFunction="sum" dataDxfId="81" totalsRowDxfId="80">
      <calculatedColumnFormula>SUMIFS(РасхДек[Сумма], РасхДек[Категория], СводкаРасходов[[#This Row],[Расходы]])</calculatedColumnFormula>
    </tableColumn>
    <tableColumn id="14" name="Итог" totalsRowFunction="sum" dataDxfId="79" totalsRowDxfId="78">
      <calculatedColumnFormula>SUM(СводкаРасходов[[#This Row],[Январь]:[Декабрь]])</calculatedColumnFormula>
    </tableColumn>
    <tableColumn id="15" name="Тенденции" totalsRowDxfId="77"/>
  </tableColumns>
  <tableStyleInfo name="Сводная таблица" showFirstColumn="0" showLastColumn="1" showRowStripes="0" showColumnStripes="1"/>
  <extLst>
    <ext xmlns:x14="http://schemas.microsoft.com/office/spreadsheetml/2009/9/main" uri="{504A1905-F514-4f6f-8877-14C23A59335A}">
      <x14:table altTextSummary="В таблице приведены ежемесячные расходы по категориям для каждого месяца года, начиная с января.  Таблица выравнивается по вертикали, а диаграмма располагается непосредственно сверху, чтобы каждый месяц в таблице соотносился с каждым месяцем в диаграмме."/>
    </ext>
  </extLst>
</table>
</file>

<file path=xl/tables/table10.xml><?xml version="1.0" encoding="utf-8"?>
<table xmlns="http://schemas.openxmlformats.org/spreadsheetml/2006/main" id="10" name="РасхСен" displayName="РасхСен" ref="A2:E9" totalsRowCount="1">
  <autoFilter ref="A2:E8"/>
  <tableColumns count="5">
    <tableColumn id="1" name="Дата" totalsRowLabel="Итог" dataDxfId="27" totalsRowDxfId="26"/>
    <tableColumn id="2" name="№ ЗАКАЗА НА ПОКУПКУ" totalsRowDxfId="25"/>
    <tableColumn id="3" name="Сумма" totalsRowFunction="sum" dataDxfId="24" totalsRowDxfId="23"/>
    <tableColumn id="4" name="Категория" totalsRowDxfId="22"/>
    <tableColumn id="5" name="Описание" totalsRowDxfId="21"/>
  </tableColumns>
  <tableStyleInfo name="Сводная таблица" showFirstColumn="0" showLastColumn="0" showRowStripes="0" showColumnStripes="1"/>
  <extLst>
    <ext xmlns:x14="http://schemas.microsoft.com/office/spreadsheetml/2009/9/main" uri="{504A1905-F514-4f6f-8877-14C23A59335A}">
      <x14:table altTextSummary="Сведения о месячных расходах, такие как дата, номер заказа на покупку, сумма, категория и описание"/>
    </ext>
  </extLst>
</table>
</file>

<file path=xl/tables/table11.xml><?xml version="1.0" encoding="utf-8"?>
<table xmlns="http://schemas.openxmlformats.org/spreadsheetml/2006/main" id="11" name="РасхОкт" displayName="РасхОкт" ref="A2:E9" totalsRowCount="1">
  <autoFilter ref="A2:E8"/>
  <tableColumns count="5">
    <tableColumn id="1" name="Дата" totalsRowLabel="Итог" dataDxfId="20" totalsRowDxfId="19"/>
    <tableColumn id="2" name="№ ЗАКАЗА НА ПОКУПКУ" totalsRowDxfId="18"/>
    <tableColumn id="3" name="Сумма" totalsRowFunction="sum" dataDxfId="17" totalsRowDxfId="16"/>
    <tableColumn id="4" name="Категория" totalsRowDxfId="15"/>
    <tableColumn id="5" name="Описание" totalsRowDxfId="14"/>
  </tableColumns>
  <tableStyleInfo name="Сводная таблица" showFirstColumn="0" showLastColumn="0" showRowStripes="0" showColumnStripes="1"/>
  <extLst>
    <ext xmlns:x14="http://schemas.microsoft.com/office/spreadsheetml/2009/9/main" uri="{504A1905-F514-4f6f-8877-14C23A59335A}">
      <x14:table altTextSummary="Сведения о месячных расходах, такие как дата, номер заказа на покупку, сумма, категория и описание"/>
    </ext>
  </extLst>
</table>
</file>

<file path=xl/tables/table12.xml><?xml version="1.0" encoding="utf-8"?>
<table xmlns="http://schemas.openxmlformats.org/spreadsheetml/2006/main" id="12" name="РасхНоя" displayName="РасхНоя" ref="A2:E9" totalsRowCount="1">
  <autoFilter ref="A2:E8"/>
  <tableColumns count="5">
    <tableColumn id="1" name="Дата" totalsRowLabel="Итог" dataDxfId="13" totalsRowDxfId="12"/>
    <tableColumn id="2" name="№ ЗАКАЗА НА ПОКУПКУ" totalsRowDxfId="11"/>
    <tableColumn id="3" name="Сумма" totalsRowFunction="sum" dataDxfId="10" totalsRowDxfId="9"/>
    <tableColumn id="4" name="Категория" totalsRowDxfId="8"/>
    <tableColumn id="5" name="Описание" totalsRowDxfId="7"/>
  </tableColumns>
  <tableStyleInfo name="Сводная таблица" showFirstColumn="0" showLastColumn="0" showRowStripes="0" showColumnStripes="1"/>
  <extLst>
    <ext xmlns:x14="http://schemas.microsoft.com/office/spreadsheetml/2009/9/main" uri="{504A1905-F514-4f6f-8877-14C23A59335A}">
      <x14:table altTextSummary="Сведения о месячных расходах, такие как дата, номер заказа на покупку, сумма, категория и описание"/>
    </ext>
  </extLst>
</table>
</file>

<file path=xl/tables/table13.xml><?xml version="1.0" encoding="utf-8"?>
<table xmlns="http://schemas.openxmlformats.org/spreadsheetml/2006/main" id="13" name="РасхДек" displayName="РасхДек" ref="A2:E9" totalsRowCount="1">
  <autoFilter ref="A2:E8"/>
  <tableColumns count="5">
    <tableColumn id="1" name="Дата" totalsRowLabel="Итог" dataDxfId="6" totalsRowDxfId="5"/>
    <tableColumn id="2" name="№ ЗАКАЗА НА ПОКУПКУ" totalsRowDxfId="4"/>
    <tableColumn id="3" name="Сумма" totalsRowFunction="sum" dataDxfId="3" totalsRowDxfId="2"/>
    <tableColumn id="4" name="Категория" totalsRowDxfId="1"/>
    <tableColumn id="5" name="Описание" totalsRowDxfId="0"/>
  </tableColumns>
  <tableStyleInfo name="Сводная таблица" showFirstColumn="0" showLastColumn="0" showRowStripes="0" showColumnStripes="1"/>
  <extLst>
    <ext xmlns:x14="http://schemas.microsoft.com/office/spreadsheetml/2009/9/main" uri="{504A1905-F514-4f6f-8877-14C23A59335A}">
      <x14:table altTextSummary="Сведения о месячных расходах, такие как дата, номер заказа на покупку, сумма, категория и описание"/>
    </ext>
  </extLst>
</table>
</file>

<file path=xl/tables/table2.xml><?xml version="1.0" encoding="utf-8"?>
<table xmlns="http://schemas.openxmlformats.org/spreadsheetml/2006/main" id="2" name="РасхЯнв" displayName="РасхЯнв" ref="A2:E9" totalsRowCount="1">
  <autoFilter ref="A2:E8"/>
  <tableColumns count="5">
    <tableColumn id="1" name="Дата" totalsRowLabel="Итог" dataDxfId="76" totalsRowDxfId="75"/>
    <tableColumn id="2" name="№ ЗАКАЗА НА ПОКУПКУ"/>
    <tableColumn id="3" name="Сумма" totalsRowFunction="sum" dataDxfId="74" totalsRowDxfId="73"/>
    <tableColumn id="4" name="Категория"/>
    <tableColumn id="5" name="Описание"/>
  </tableColumns>
  <tableStyleInfo name="Сводная таблица" showFirstColumn="0" showLastColumn="0" showRowStripes="0" showColumnStripes="1"/>
  <extLst>
    <ext xmlns:x14="http://schemas.microsoft.com/office/spreadsheetml/2009/9/main" uri="{504A1905-F514-4f6f-8877-14C23A59335A}">
      <x14:table altTextSummary="Сведения о месячных расходах, такие как дата, номер заказа на покупку, сумма, категория и описание"/>
    </ext>
  </extLst>
</table>
</file>

<file path=xl/tables/table3.xml><?xml version="1.0" encoding="utf-8"?>
<table xmlns="http://schemas.openxmlformats.org/spreadsheetml/2006/main" id="3" name="РасхФев" displayName="РасхФев" ref="A2:E9" totalsRowCount="1">
  <autoFilter ref="A2:E8"/>
  <tableColumns count="5">
    <tableColumn id="1" name="Дата" totalsRowLabel="Итог" dataDxfId="72" totalsRowDxfId="71"/>
    <tableColumn id="2" name="№ ЗАКАЗА НА ПОКУПКУ" totalsRowDxfId="70"/>
    <tableColumn id="3" name="Сумма" totalsRowFunction="sum" dataDxfId="69" totalsRowDxfId="68"/>
    <tableColumn id="4" name="Категория" totalsRowDxfId="67"/>
    <tableColumn id="5" name="Описание" totalsRowDxfId="66"/>
  </tableColumns>
  <tableStyleInfo name="Сводная таблица" showFirstColumn="0" showLastColumn="0" showRowStripes="0" showColumnStripes="1"/>
  <extLst>
    <ext xmlns:x14="http://schemas.microsoft.com/office/spreadsheetml/2009/9/main" uri="{504A1905-F514-4f6f-8877-14C23A59335A}">
      <x14:table altTextSummary="Сведения о месячных расходах, такие как дата, номер заказа на покупку, сумма, категория и описание"/>
    </ext>
  </extLst>
</table>
</file>

<file path=xl/tables/table4.xml><?xml version="1.0" encoding="utf-8"?>
<table xmlns="http://schemas.openxmlformats.org/spreadsheetml/2006/main" id="4" name="РасхМар" displayName="РасхМар" ref="A2:E9" totalsRowCount="1">
  <autoFilter ref="A2:E8"/>
  <tableColumns count="5">
    <tableColumn id="1" name="Дата" totalsRowLabel="Итог" dataDxfId="65" totalsRowDxfId="64"/>
    <tableColumn id="2" name="№ ЗАКАЗА НА ПОКУПКУ" totalsRowDxfId="63"/>
    <tableColumn id="3" name="Сумма" totalsRowFunction="sum" dataDxfId="62" totalsRowDxfId="61"/>
    <tableColumn id="4" name="Категория" totalsRowDxfId="60"/>
    <tableColumn id="5" name="Описание" totalsRowDxfId="59"/>
  </tableColumns>
  <tableStyleInfo name="Сводная таблица" showFirstColumn="0" showLastColumn="0" showRowStripes="0" showColumnStripes="1"/>
  <extLst>
    <ext xmlns:x14="http://schemas.microsoft.com/office/spreadsheetml/2009/9/main" uri="{504A1905-F514-4f6f-8877-14C23A59335A}">
      <x14:table altTextSummary="Сведения о месячных расходах, такие как дата, номер заказа на покупку, сумма, категория и описание"/>
    </ext>
  </extLst>
</table>
</file>

<file path=xl/tables/table5.xml><?xml version="1.0" encoding="utf-8"?>
<table xmlns="http://schemas.openxmlformats.org/spreadsheetml/2006/main" id="5" name="РасхАпр" displayName="РасхАпр" ref="A2:E9" totalsRowCount="1">
  <autoFilter ref="A2:E8"/>
  <tableColumns count="5">
    <tableColumn id="1" name="Дата" totalsRowLabel="Итог" dataDxfId="58" totalsRowDxfId="57"/>
    <tableColumn id="2" name="№ ЗАКАЗА НА ПОКУПКУ" totalsRowDxfId="56"/>
    <tableColumn id="3" name="Сумма" totalsRowFunction="sum" dataDxfId="55" totalsRowDxfId="54"/>
    <tableColumn id="4" name="Категория" totalsRowDxfId="53"/>
    <tableColumn id="5" name="Описание" totalsRowDxfId="52"/>
  </tableColumns>
  <tableStyleInfo name="Сводная таблица" showFirstColumn="0" showLastColumn="0" showRowStripes="0" showColumnStripes="1"/>
  <extLst>
    <ext xmlns:x14="http://schemas.microsoft.com/office/spreadsheetml/2009/9/main" uri="{504A1905-F514-4f6f-8877-14C23A59335A}">
      <x14:table altTextSummary="Сведения о месячных расходах, такие как дата, номер заказа на покупку, сумма, категория и описание"/>
    </ext>
  </extLst>
</table>
</file>

<file path=xl/tables/table6.xml><?xml version="1.0" encoding="utf-8"?>
<table xmlns="http://schemas.openxmlformats.org/spreadsheetml/2006/main" id="6" name="РасхМай" displayName="РасхМай" ref="A2:E9" totalsRowCount="1">
  <autoFilter ref="A2:E8"/>
  <tableColumns count="5">
    <tableColumn id="1" name="Дата" totalsRowLabel="Итог" dataDxfId="51" totalsRowDxfId="50"/>
    <tableColumn id="2" name="№ ЗАКАЗА НА ПОКУПКУ"/>
    <tableColumn id="3" name="Сумма" totalsRowFunction="sum" dataDxfId="49" totalsRowDxfId="48"/>
    <tableColumn id="4" name="Категория"/>
    <tableColumn id="5" name="Описание" totalsRowDxfId="47"/>
  </tableColumns>
  <tableStyleInfo name="Сводная таблица" showFirstColumn="0" showLastColumn="0" showRowStripes="0" showColumnStripes="1"/>
  <extLst>
    <ext xmlns:x14="http://schemas.microsoft.com/office/spreadsheetml/2009/9/main" uri="{504A1905-F514-4f6f-8877-14C23A59335A}">
      <x14:table altTextSummary="Сведения о месячных расходах, такие как дата, номер заказа на покупку, сумма, категория и описание"/>
    </ext>
  </extLst>
</table>
</file>

<file path=xl/tables/table7.xml><?xml version="1.0" encoding="utf-8"?>
<table xmlns="http://schemas.openxmlformats.org/spreadsheetml/2006/main" id="7" name="РасхИюн" displayName="РасхИюн" ref="A2:E9" totalsRowCount="1">
  <autoFilter ref="A2:E8"/>
  <tableColumns count="5">
    <tableColumn id="1" name="Дата" totalsRowLabel="Итог" dataDxfId="46" totalsRowDxfId="45"/>
    <tableColumn id="2" name="№ ЗАКАЗА НА ПОКУПКУ" totalsRowDxfId="44"/>
    <tableColumn id="3" name="Сумма" totalsRowFunction="sum" dataDxfId="43" totalsRowDxfId="42"/>
    <tableColumn id="4" name="Категория"/>
    <tableColumn id="5" name="Описание"/>
  </tableColumns>
  <tableStyleInfo name="Сводная таблица" showFirstColumn="0" showLastColumn="0" showRowStripes="0" showColumnStripes="1"/>
  <extLst>
    <ext xmlns:x14="http://schemas.microsoft.com/office/spreadsheetml/2009/9/main" uri="{504A1905-F514-4f6f-8877-14C23A59335A}">
      <x14:table altTextSummary="Сведения о месячных расходах, такие как дата, номер заказа на покупку, сумма, категория и описание"/>
    </ext>
  </extLst>
</table>
</file>

<file path=xl/tables/table8.xml><?xml version="1.0" encoding="utf-8"?>
<table xmlns="http://schemas.openxmlformats.org/spreadsheetml/2006/main" id="8" name="РасхИюл" displayName="РасхИюл" ref="A2:E9" totalsRowCount="1">
  <autoFilter ref="A2:E8"/>
  <tableColumns count="5">
    <tableColumn id="1" name="Дата" totalsRowLabel="Итог" dataDxfId="41" totalsRowDxfId="40"/>
    <tableColumn id="2" name="№ ЗАКАЗА НА ПОКУПКУ" totalsRowDxfId="39"/>
    <tableColumn id="3" name="Сумма" totalsRowFunction="sum" dataDxfId="38" totalsRowDxfId="37"/>
    <tableColumn id="4" name="Категория" totalsRowDxfId="36"/>
    <tableColumn id="5" name="Описание" totalsRowDxfId="35"/>
  </tableColumns>
  <tableStyleInfo name="Сводная таблица" showFirstColumn="0" showLastColumn="0" showRowStripes="0" showColumnStripes="1"/>
  <extLst>
    <ext xmlns:x14="http://schemas.microsoft.com/office/spreadsheetml/2009/9/main" uri="{504A1905-F514-4f6f-8877-14C23A59335A}">
      <x14:table altTextSummary="Сведения о месячных расходах, такие как дата, номер заказа на покупку, сумма, категория и описание"/>
    </ext>
  </extLst>
</table>
</file>

<file path=xl/tables/table9.xml><?xml version="1.0" encoding="utf-8"?>
<table xmlns="http://schemas.openxmlformats.org/spreadsheetml/2006/main" id="9" name="РасхАвг" displayName="РасхАвг" ref="A2:E9" totalsRowCount="1">
  <autoFilter ref="A2:E8"/>
  <tableColumns count="5">
    <tableColumn id="1" name="Дата" totalsRowLabel="Итог" dataDxfId="34" totalsRowDxfId="33"/>
    <tableColumn id="2" name="№ ЗАКАЗА НА ПОКУПКУ" totalsRowDxfId="32"/>
    <tableColumn id="3" name="Сумма" totalsRowFunction="sum" dataDxfId="31" totalsRowDxfId="30"/>
    <tableColumn id="4" name="Категория" totalsRowDxfId="29"/>
    <tableColumn id="5" name="Описание" totalsRowDxfId="28"/>
  </tableColumns>
  <tableStyleInfo name="Сводная таблица" showFirstColumn="0" showLastColumn="0" showRowStripes="0" showColumnStripes="1"/>
  <extLst>
    <ext xmlns:x14="http://schemas.microsoft.com/office/spreadsheetml/2009/9/main" uri="{504A1905-F514-4f6f-8877-14C23A59335A}">
      <x14:table altTextSummary="Сведения о месячных расходах, такие как дата, номер заказа на покупку, сумма, категория и описание"/>
    </ext>
  </extLst>
</table>
</file>

<file path=xl/theme/theme1.xml><?xml version="1.0" encoding="utf-8"?>
<a:theme xmlns:a="http://schemas.openxmlformats.org/drawingml/2006/main" name="Office Theme">
  <a:themeElements>
    <a:clrScheme name="Expense Trends Budget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97B9C7"/>
      </a:accent1>
      <a:accent2>
        <a:srgbClr val="FFCC4F"/>
      </a:accent2>
      <a:accent3>
        <a:srgbClr val="9AB294"/>
      </a:accent3>
      <a:accent4>
        <a:srgbClr val="F15926"/>
      </a:accent4>
      <a:accent5>
        <a:srgbClr val="906083"/>
      </a:accent5>
      <a:accent6>
        <a:srgbClr val="E89C2B"/>
      </a:accent6>
      <a:hlink>
        <a:srgbClr val="FFFFFF"/>
      </a:hlink>
      <a:folHlink>
        <a:srgbClr val="FFFFFF"/>
      </a:folHlink>
    </a:clrScheme>
    <a:fontScheme name="Expense Trends Budget">
      <a:majorFont>
        <a:latin typeface="Century Gothic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3"/>
    <pageSetUpPr autoPageBreaks="0" fitToPage="1"/>
  </sheetPr>
  <dimension ref="A1:A18"/>
  <sheetViews>
    <sheetView showGridLines="0" zoomScale="90" zoomScaleNormal="90" workbookViewId="0"/>
  </sheetViews>
  <sheetFormatPr defaultColWidth="9" defaultRowHeight="30" customHeight="1" x14ac:dyDescent="0.3"/>
  <cols>
    <col min="1" max="1" width="152.42578125" style="3" customWidth="1"/>
    <col min="2" max="16384" width="9" style="3"/>
  </cols>
  <sheetData>
    <row r="1" spans="1:1" ht="35.1" customHeight="1" x14ac:dyDescent="0.6">
      <c r="A1" s="2" t="s">
        <v>0</v>
      </c>
    </row>
    <row r="2" spans="1:1" ht="30" customHeight="1" x14ac:dyDescent="0.3">
      <c r="A2" s="4" t="s">
        <v>1</v>
      </c>
    </row>
    <row r="3" spans="1:1" ht="30" customHeight="1" x14ac:dyDescent="0.3">
      <c r="A3" s="5" t="s">
        <v>49</v>
      </c>
    </row>
    <row r="4" spans="1:1" ht="30" customHeight="1" x14ac:dyDescent="0.3">
      <c r="A4" s="5" t="s">
        <v>50</v>
      </c>
    </row>
    <row r="5" spans="1:1" ht="30" customHeight="1" x14ac:dyDescent="0.3">
      <c r="A5" s="4" t="s">
        <v>2</v>
      </c>
    </row>
    <row r="6" spans="1:1" ht="30" customHeight="1" x14ac:dyDescent="0.3">
      <c r="A6" s="5" t="s">
        <v>3</v>
      </c>
    </row>
    <row r="7" spans="1:1" ht="30" customHeight="1" x14ac:dyDescent="0.3">
      <c r="A7" s="6" t="str">
        <f>ROW(A1)&amp;". Если в таблице нет строки итогов, начинайте вводить текст под таблицей, и она автоматически расширится после нажатия клавиши ВВОД или TAB."</f>
        <v>1. Если в таблице нет строки итогов, начинайте вводить текст под таблицей, и она автоматически расширится после нажатия клавиши ВВОД или TAB.</v>
      </c>
    </row>
    <row r="8" spans="1:1" ht="30" customHeight="1" x14ac:dyDescent="0.3">
      <c r="A8" s="7" t="str">
        <f>ROW(A2)&amp;". Поместите указатель ячейки в последнюю ячейку над строкой итогов, например для итогового значения последних расходов, и нажмите клавишу TAB."</f>
        <v>2. Поместите указатель ячейки в последнюю ячейку над строкой итогов, например для итогового значения последних расходов, и нажмите клавишу TAB.</v>
      </c>
    </row>
    <row r="9" spans="1:1" ht="30" customHeight="1" x14ac:dyDescent="0.3">
      <c r="A9" s="7" t="str">
        <f>ROW(A3)&amp;". Щелкните правой кнопкой мыши в таблице и во всплывающем меню наведите указатель на пункт ""Вставить"", а затем выберите ""Строки таблицы выше"" или ""Строки таблицы ниже""."</f>
        <v>3. Щелкните правой кнопкой мыши в таблице и во всплывающем меню наведите указатель на пункт "Вставить", а затем выберите "Строки таблицы выше" или "Строки таблицы ниже".</v>
      </c>
    </row>
    <row r="10" spans="1:1" ht="30" customHeight="1" x14ac:dyDescent="0.3">
      <c r="A10" s="7" t="str">
        <f>ROW(A4)&amp;". В правом нижнем углу таблицы поместите указатель мыши на маркер изменения размера таблицы и перетащите его вниз, чтобы увеличить количество доступных строк."</f>
        <v>4. В правом нижнем углу таблицы поместите указатель мыши на маркер изменения размера таблицы и перетащите его вниз, чтобы увеличить количество доступных строк.</v>
      </c>
    </row>
    <row r="11" spans="1:1" ht="30" customHeight="1" x14ac:dyDescent="0.3">
      <c r="A11" s="5" t="s">
        <v>51</v>
      </c>
    </row>
    <row r="12" spans="1:1" ht="30" customHeight="1" x14ac:dyDescent="0.3">
      <c r="A12" s="5" t="s">
        <v>4</v>
      </c>
    </row>
    <row r="13" spans="1:1" ht="30" customHeight="1" x14ac:dyDescent="0.3">
      <c r="A13" s="5" t="s">
        <v>5</v>
      </c>
    </row>
    <row r="14" spans="1:1" ht="30" customHeight="1" x14ac:dyDescent="0.3">
      <c r="A14" s="7" t="str">
        <f>ROW(A1)&amp;". Расход 1 вводится в сводном листе в разделе ""Расходы"" таблицы ""СводкаРасходов"" (как название типа расходов)."</f>
        <v>1. Расход 1 вводится в сводном листе в разделе "Расходы" таблицы "СводкаРасходов" (как название типа расходов).</v>
      </c>
    </row>
    <row r="15" spans="1:1" ht="30" customHeight="1" x14ac:dyDescent="0.3">
      <c r="A15" s="7" t="str">
        <f>ROW(A2)&amp;". Введите сумму расхода в соответствующих листах за те месяцы, в которых происходит расход."</f>
        <v>2. Введите сумму расхода в соответствующих листах за те месяцы, в которых происходит расход.</v>
      </c>
    </row>
    <row r="16" spans="1:1" ht="30" customHeight="1" x14ac:dyDescent="0.3">
      <c r="A16" s="8" t="str">
        <f>ROW(A3)&amp;". На основе типа расходов из листа ""СводкаРасходов"" создается список категорий для столбца ""Категория"" в листах за каждый месяц."</f>
        <v>3. На основе типа расходов из листа "СводкаРасходов" создается список категорий для столбца "Категория" в листах за каждый месяц.</v>
      </c>
    </row>
    <row r="17" spans="1:1" ht="30" customHeight="1" x14ac:dyDescent="0.3">
      <c r="A17" s="8" t="str">
        <f>ROW(A4)&amp;". Используя список категорий в столбце ""Категория"", выберите соответствующий тип расходов для введенной суммы."</f>
        <v>4. Используя список категорий в столбце "Категория", выберите соответствующий тип расходов для введенной суммы.</v>
      </c>
    </row>
    <row r="18" spans="1:1" ht="30" customHeight="1" x14ac:dyDescent="0.3">
      <c r="A18" s="8" t="str">
        <f>ROW(A5)&amp;". Чтобы добавить новые расходы за любой месяц, добавьте новую строку в таблицу ""СводкаРасходов"" в сводном листе, а затем введите соответствующие сведения о расходах в листе за тот месяц, к которому эти расходы относятся."</f>
        <v>5. Чтобы добавить новые расходы за любой месяц, добавьте новую строку в таблицу "СводкаРасходов" в сводном листе, а затем введите соответствующие сведения о расходах в листе за тот месяц, к которому эти расходы относятся.</v>
      </c>
    </row>
  </sheetData>
  <dataValidations count="1">
    <dataValidation allowBlank="1" showInputMessage="1" showErrorMessage="1" prompt="Лист с советами о том, как работать с этой книгой" sqref="A1"/>
  </dataValidations>
  <printOptions horizontalCentered="1"/>
  <pageMargins left="0.7" right="0.7" top="0.75" bottom="0.75" header="0.3" footer="0.3"/>
  <pageSetup paperSize="9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5"/>
    <pageSetUpPr autoPageBreaks="0" fitToPage="1"/>
  </sheetPr>
  <dimension ref="A1:E10"/>
  <sheetViews>
    <sheetView showGridLines="0" zoomScaleNormal="100" workbookViewId="0">
      <selection sqref="A1:C1"/>
    </sheetView>
  </sheetViews>
  <sheetFormatPr defaultColWidth="9.140625" defaultRowHeight="30" customHeight="1" x14ac:dyDescent="0.3"/>
  <cols>
    <col min="1" max="1" width="15.5703125" style="3" customWidth="1"/>
    <col min="2" max="2" width="32" style="3" customWidth="1"/>
    <col min="3" max="3" width="15.5703125" style="3" customWidth="1"/>
    <col min="4" max="5" width="30.5703125" style="3" customWidth="1"/>
    <col min="6" max="16384" width="9.140625" style="3"/>
  </cols>
  <sheetData>
    <row r="1" spans="1:5" ht="35.1" customHeight="1" x14ac:dyDescent="0.6">
      <c r="A1" s="24" t="s">
        <v>43</v>
      </c>
      <c r="B1" s="24"/>
      <c r="C1" s="25"/>
      <c r="D1" s="9" t="s">
        <v>33</v>
      </c>
      <c r="E1" s="9" t="s">
        <v>25</v>
      </c>
    </row>
    <row r="2" spans="1:5" ht="17.100000000000001" customHeight="1" x14ac:dyDescent="0.3">
      <c r="A2" s="1" t="s">
        <v>28</v>
      </c>
      <c r="B2" s="1" t="s">
        <v>29</v>
      </c>
      <c r="C2" s="1" t="s">
        <v>32</v>
      </c>
      <c r="D2" s="1" t="s">
        <v>34</v>
      </c>
      <c r="E2" s="1" t="s">
        <v>35</v>
      </c>
    </row>
    <row r="3" spans="1:5" ht="30" customHeight="1" x14ac:dyDescent="0.3">
      <c r="A3" s="10">
        <f ca="1">DATE(YEAR(TODAY()),8,8)</f>
        <v>42955</v>
      </c>
      <c r="B3" s="11" t="s">
        <v>30</v>
      </c>
      <c r="C3" s="12"/>
      <c r="D3" s="11" t="s">
        <v>8</v>
      </c>
      <c r="E3" s="11" t="s">
        <v>36</v>
      </c>
    </row>
    <row r="4" spans="1:5" ht="30" customHeight="1" x14ac:dyDescent="0.3">
      <c r="A4" s="10">
        <f ca="1">DATE(YEAR(TODAY()),8,9)</f>
        <v>42956</v>
      </c>
      <c r="B4" s="11" t="s">
        <v>31</v>
      </c>
      <c r="C4" s="12"/>
      <c r="D4" s="11" t="s">
        <v>9</v>
      </c>
      <c r="E4" s="11"/>
    </row>
    <row r="5" spans="1:5" ht="30" customHeight="1" x14ac:dyDescent="0.3">
      <c r="A5" s="10"/>
      <c r="B5" s="11"/>
      <c r="C5" s="12"/>
      <c r="D5" s="11" t="s">
        <v>9</v>
      </c>
      <c r="E5" s="11"/>
    </row>
    <row r="6" spans="1:5" ht="30" customHeight="1" x14ac:dyDescent="0.3">
      <c r="A6" s="10"/>
      <c r="B6" s="11"/>
      <c r="C6" s="12"/>
      <c r="D6" s="11" t="s">
        <v>10</v>
      </c>
      <c r="E6" s="11"/>
    </row>
    <row r="7" spans="1:5" ht="30" customHeight="1" x14ac:dyDescent="0.3">
      <c r="A7" s="10"/>
      <c r="B7" s="11"/>
      <c r="C7" s="12"/>
      <c r="D7" s="11" t="s">
        <v>11</v>
      </c>
      <c r="E7" s="11"/>
    </row>
    <row r="8" spans="1:5" ht="30" customHeight="1" x14ac:dyDescent="0.3">
      <c r="A8" s="10"/>
      <c r="B8" s="11"/>
      <c r="C8" s="12"/>
      <c r="D8" s="11" t="s">
        <v>12</v>
      </c>
      <c r="E8" s="11"/>
    </row>
    <row r="9" spans="1:5" ht="30" customHeight="1" x14ac:dyDescent="0.3">
      <c r="A9" s="13" t="s">
        <v>48</v>
      </c>
      <c r="B9" s="13"/>
      <c r="C9" s="14">
        <f>SUBTOTAL(109,РасхАвг[Сумма])</f>
        <v>0</v>
      </c>
      <c r="D9" s="13"/>
      <c r="E9" s="13"/>
    </row>
    <row r="10" spans="1:5" ht="30" customHeight="1" x14ac:dyDescent="0.3">
      <c r="A10" s="13"/>
      <c r="B10" s="13"/>
      <c r="C10" s="14"/>
      <c r="D10" s="13"/>
      <c r="E10" s="13"/>
    </row>
  </sheetData>
  <mergeCells count="1">
    <mergeCell ref="A1:C1"/>
  </mergeCells>
  <dataValidations count="11">
    <dataValidation type="list" errorStyle="warning" allowBlank="1" showInputMessage="1" showErrorMessage="1" error="Чтобы добавить пункт расхода в сводный лист, его нужно выбрать в раскрывающемся списке." sqref="D3:D8">
      <formula1>КатегорииРасходов</formula1>
    </dataValidation>
    <dataValidation allowBlank="1" showInputMessage="1" showErrorMessage="1" prompt="Подробные сведения о расходах приведены в таблице в этом листе. Гиперссылки для перехода к сводному листу и листу советов находятся в ячейках D1 и E1 соответственно." sqref="A1:C1"/>
    <dataValidation allowBlank="1" showInputMessage="1" showErrorMessage="1" prompt="Гиперссылка для перехода к сводному листу" sqref="D1"/>
    <dataValidation allowBlank="1" showInputMessage="1" showErrorMessage="1" prompt="Гиперссылка для перехода к листу советов" sqref="E1"/>
    <dataValidation allowBlank="1" showInputMessage="1" showErrorMessage="1" prompt="Укажите дату расхода в этом столбце." sqref="A2"/>
    <dataValidation allowBlank="1" showInputMessage="1" showErrorMessage="1" prompt="Введите номер заказа на покупку в этом столбце." sqref="B2"/>
    <dataValidation allowBlank="1" showInputMessage="1" showErrorMessage="1" prompt="Укажите сумму расходов в этом столбце." sqref="C2"/>
    <dataValidation allowBlank="1" showInputMessage="1" showErrorMessage="1" prompt="Список категорий расходов автоматически заполняется на основе данных столбца &quot;Расходы&quot; таблицы &quot;Сводка расходов&quot; в сводном листе. Для перемещения по списку нажмите клавиши ALT+СТРЕЛКА ВНИЗ. Выберите категорию, нажав клавишу ВВОД." sqref="D2"/>
    <dataValidation allowBlank="1" showInputMessage="1" showErrorMessage="1" prompt="Введите описание расхода в этом столбце." sqref="E2"/>
    <dataValidation type="custom" errorStyle="warning" allowBlank="1" showInputMessage="1" showErrorMessage="1" errorTitle="Проверка суммы" error="Сумма должна быть числом." sqref="C3:C8">
      <formula1>ISNUMBER($C3)</formula1>
    </dataValidation>
    <dataValidation type="custom" errorStyle="warning" allowBlank="1" showInputMessage="1" showErrorMessage="1" error="Чтобы добавить этот пункт расходов в сводный лист, необходимо указать дату за август." sqref="A3:A8">
      <formula1>MONTH($A3)=8</formula1>
    </dataValidation>
  </dataValidations>
  <hyperlinks>
    <hyperlink ref="D1" location="сводка!A1" tooltip="Выберите, чтобы просмотреть сводку." display="Сводка"/>
    <hyperlink ref="E1" location="советы!A1" tooltip="Выберите, чтобы перейти к листу советов." display="Советы"/>
  </hyperlinks>
  <printOptions horizontalCentered="1"/>
  <pageMargins left="0.7" right="0.7" top="0.75" bottom="0.75" header="0.3" footer="0.3"/>
  <pageSetup paperSize="9" fitToHeight="0" orientation="portrait" r:id="rId1"/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theme="5" tint="0.39997558519241921"/>
    <pageSetUpPr autoPageBreaks="0" fitToPage="1"/>
  </sheetPr>
  <dimension ref="A1:E10"/>
  <sheetViews>
    <sheetView showGridLines="0" workbookViewId="0">
      <selection sqref="A1:C1"/>
    </sheetView>
  </sheetViews>
  <sheetFormatPr defaultColWidth="9.140625" defaultRowHeight="30" customHeight="1" x14ac:dyDescent="0.3"/>
  <cols>
    <col min="1" max="1" width="15.5703125" style="3" customWidth="1"/>
    <col min="2" max="2" width="32" style="3" customWidth="1"/>
    <col min="3" max="3" width="15.5703125" style="3" customWidth="1"/>
    <col min="4" max="5" width="30.5703125" style="3" customWidth="1"/>
    <col min="6" max="16384" width="9.140625" style="3"/>
  </cols>
  <sheetData>
    <row r="1" spans="1:5" ht="35.1" customHeight="1" x14ac:dyDescent="0.6">
      <c r="A1" s="24" t="s">
        <v>44</v>
      </c>
      <c r="B1" s="24"/>
      <c r="C1" s="25"/>
      <c r="D1" s="9" t="s">
        <v>33</v>
      </c>
      <c r="E1" s="9" t="s">
        <v>25</v>
      </c>
    </row>
    <row r="2" spans="1:5" ht="17.100000000000001" customHeight="1" x14ac:dyDescent="0.3">
      <c r="A2" s="16" t="s">
        <v>28</v>
      </c>
      <c r="B2" s="16" t="s">
        <v>29</v>
      </c>
      <c r="C2" s="16" t="s">
        <v>32</v>
      </c>
      <c r="D2" s="16" t="s">
        <v>34</v>
      </c>
      <c r="E2" s="16" t="s">
        <v>35</v>
      </c>
    </row>
    <row r="3" spans="1:5" ht="30" customHeight="1" x14ac:dyDescent="0.3">
      <c r="A3" s="10">
        <f ca="1">DATE(YEAR(TODAY()),9,9)</f>
        <v>42987</v>
      </c>
      <c r="B3" s="11" t="s">
        <v>30</v>
      </c>
      <c r="C3" s="12"/>
      <c r="D3" s="11" t="s">
        <v>8</v>
      </c>
      <c r="E3" s="11" t="s">
        <v>36</v>
      </c>
    </row>
    <row r="4" spans="1:5" ht="30" customHeight="1" x14ac:dyDescent="0.3">
      <c r="A4" s="10">
        <f ca="1">DATE(YEAR(TODAY()),9,15)</f>
        <v>42993</v>
      </c>
      <c r="B4" s="11" t="s">
        <v>31</v>
      </c>
      <c r="C4" s="12"/>
      <c r="D4" s="11" t="s">
        <v>9</v>
      </c>
      <c r="E4" s="11"/>
    </row>
    <row r="5" spans="1:5" ht="30" customHeight="1" x14ac:dyDescent="0.3">
      <c r="A5" s="10"/>
      <c r="B5" s="11"/>
      <c r="C5" s="12"/>
      <c r="D5" s="11" t="s">
        <v>9</v>
      </c>
      <c r="E5" s="11"/>
    </row>
    <row r="6" spans="1:5" ht="30" customHeight="1" x14ac:dyDescent="0.3">
      <c r="A6" s="10"/>
      <c r="B6" s="11"/>
      <c r="C6" s="12"/>
      <c r="D6" s="11" t="s">
        <v>10</v>
      </c>
      <c r="E6" s="11"/>
    </row>
    <row r="7" spans="1:5" ht="30" customHeight="1" x14ac:dyDescent="0.3">
      <c r="A7" s="10"/>
      <c r="B7" s="11"/>
      <c r="C7" s="12"/>
      <c r="D7" s="11" t="s">
        <v>11</v>
      </c>
      <c r="E7" s="11"/>
    </row>
    <row r="8" spans="1:5" ht="30" customHeight="1" x14ac:dyDescent="0.3">
      <c r="A8" s="10"/>
      <c r="B8" s="11"/>
      <c r="C8" s="12"/>
      <c r="D8" s="11" t="s">
        <v>12</v>
      </c>
      <c r="E8" s="11"/>
    </row>
    <row r="9" spans="1:5" ht="30" customHeight="1" x14ac:dyDescent="0.3">
      <c r="A9" s="13" t="s">
        <v>48</v>
      </c>
      <c r="B9" s="13"/>
      <c r="C9" s="14">
        <f>SUBTOTAL(109,РасхСен[Сумма])</f>
        <v>0</v>
      </c>
      <c r="D9" s="13"/>
      <c r="E9" s="13"/>
    </row>
    <row r="10" spans="1:5" ht="30" customHeight="1" x14ac:dyDescent="0.3">
      <c r="A10" s="13"/>
      <c r="B10" s="13"/>
      <c r="C10" s="14"/>
      <c r="D10" s="13"/>
      <c r="E10" s="13"/>
    </row>
  </sheetData>
  <mergeCells count="1">
    <mergeCell ref="A1:C1"/>
  </mergeCells>
  <dataValidations count="11">
    <dataValidation type="list" errorStyle="warning" allowBlank="1" showInputMessage="1" showErrorMessage="1" error="Чтобы добавить пункт расхода в сводный лист, его нужно выбрать в раскрывающемся списке." sqref="D3:D8">
      <formula1>КатегорииРасходов</formula1>
    </dataValidation>
    <dataValidation allowBlank="1" showInputMessage="1" showErrorMessage="1" prompt="Подробные сведения о расходах приведены в таблице в этом листе. Гиперссылки для перехода к сводному листу и листу советов находятся в ячейках D1 и E1 соответственно." sqref="A1:C1"/>
    <dataValidation allowBlank="1" showInputMessage="1" showErrorMessage="1" prompt="Гиперссылка для перехода к сводному листу" sqref="D1"/>
    <dataValidation allowBlank="1" showInputMessage="1" showErrorMessage="1" prompt="Гиперссылка для перехода к листу советов" sqref="E1"/>
    <dataValidation allowBlank="1" showInputMessage="1" showErrorMessage="1" prompt="Укажите дату расхода в этом столбце." sqref="A2"/>
    <dataValidation allowBlank="1" showInputMessage="1" showErrorMessage="1" prompt="Введите номер заказа на покупку в этом столбце." sqref="B2"/>
    <dataValidation allowBlank="1" showInputMessage="1" showErrorMessage="1" prompt="Укажите сумму расходов в этом столбце." sqref="C2"/>
    <dataValidation allowBlank="1" showInputMessage="1" showErrorMessage="1" prompt="Список категорий расходов автоматически заполняется на основе данных столбца &quot;Расходы&quot; таблицы &quot;Сводка расходов&quot; в сводном листе. Для перемещения по списку нажмите клавиши ALT+СТРЕЛКА ВНИЗ. Выберите категорию, нажав клавишу ВВОД." sqref="D2"/>
    <dataValidation allowBlank="1" showInputMessage="1" showErrorMessage="1" prompt="Введите описание расхода в этом столбце." sqref="E2"/>
    <dataValidation type="custom" errorStyle="warning" allowBlank="1" showInputMessage="1" showErrorMessage="1" errorTitle="Проверка суммы" error="Сумма должна быть числом." sqref="C3:C8">
      <formula1>ISNUMBER($C3)</formula1>
    </dataValidation>
    <dataValidation type="custom" errorStyle="warning" allowBlank="1" showInputMessage="1" showErrorMessage="1" error="Чтобы добавить этот пункт расходов в сводный лист, необходимо указать дату за сентябрь." sqref="A3:A8">
      <formula1>MONTH($A3)=9</formula1>
    </dataValidation>
  </dataValidations>
  <hyperlinks>
    <hyperlink ref="D1" location="сводка!A1" tooltip="Выберите, чтобы просмотреть сводку." display="Сводка"/>
    <hyperlink ref="E1" location="советы!A1" tooltip="Выберите, чтобы перейти к листу советов." display="Советы"/>
  </hyperlinks>
  <printOptions horizontalCentered="1"/>
  <pageMargins left="0.7" right="0.7" top="0.75" bottom="0.75" header="0.3" footer="0.3"/>
  <pageSetup paperSize="9" fitToHeight="0" orientation="portrait" r:id="rId1"/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theme="5" tint="0.59999389629810485"/>
    <pageSetUpPr autoPageBreaks="0" fitToPage="1"/>
  </sheetPr>
  <dimension ref="A1:E10"/>
  <sheetViews>
    <sheetView showGridLines="0" workbookViewId="0">
      <selection sqref="A1:C1"/>
    </sheetView>
  </sheetViews>
  <sheetFormatPr defaultColWidth="9.140625" defaultRowHeight="30" customHeight="1" x14ac:dyDescent="0.3"/>
  <cols>
    <col min="1" max="1" width="15.5703125" style="3" customWidth="1"/>
    <col min="2" max="2" width="32" style="3" customWidth="1"/>
    <col min="3" max="3" width="15.5703125" style="3" customWidth="1"/>
    <col min="4" max="5" width="30.5703125" style="3" customWidth="1"/>
    <col min="6" max="16384" width="9.140625" style="3"/>
  </cols>
  <sheetData>
    <row r="1" spans="1:5" ht="35.1" customHeight="1" x14ac:dyDescent="0.6">
      <c r="A1" s="24" t="s">
        <v>45</v>
      </c>
      <c r="B1" s="24"/>
      <c r="C1" s="25"/>
      <c r="D1" s="9" t="s">
        <v>33</v>
      </c>
      <c r="E1" s="9" t="s">
        <v>25</v>
      </c>
    </row>
    <row r="2" spans="1:5" ht="17.100000000000001" customHeight="1" x14ac:dyDescent="0.3">
      <c r="A2" s="1" t="s">
        <v>28</v>
      </c>
      <c r="B2" s="1" t="s">
        <v>29</v>
      </c>
      <c r="C2" s="1" t="s">
        <v>32</v>
      </c>
      <c r="D2" s="1" t="s">
        <v>34</v>
      </c>
      <c r="E2" s="1" t="s">
        <v>35</v>
      </c>
    </row>
    <row r="3" spans="1:5" ht="30" customHeight="1" x14ac:dyDescent="0.3">
      <c r="A3" s="10">
        <f ca="1">DATE(YEAR(TODAY()),10,10)</f>
        <v>43018</v>
      </c>
      <c r="B3" s="11" t="s">
        <v>30</v>
      </c>
      <c r="C3" s="12"/>
      <c r="D3" s="11" t="s">
        <v>8</v>
      </c>
      <c r="E3" s="11" t="s">
        <v>36</v>
      </c>
    </row>
    <row r="4" spans="1:5" ht="30" customHeight="1" x14ac:dyDescent="0.3">
      <c r="A4" s="10">
        <f ca="1">DATE(YEAR(TODAY()),10,21)</f>
        <v>43029</v>
      </c>
      <c r="B4" s="11" t="s">
        <v>31</v>
      </c>
      <c r="C4" s="12"/>
      <c r="D4" s="11" t="s">
        <v>9</v>
      </c>
      <c r="E4" s="11"/>
    </row>
    <row r="5" spans="1:5" ht="30" customHeight="1" x14ac:dyDescent="0.3">
      <c r="A5" s="10"/>
      <c r="B5" s="11"/>
      <c r="C5" s="12"/>
      <c r="D5" s="11" t="s">
        <v>9</v>
      </c>
      <c r="E5" s="11"/>
    </row>
    <row r="6" spans="1:5" ht="30" customHeight="1" x14ac:dyDescent="0.3">
      <c r="A6" s="10"/>
      <c r="B6" s="11"/>
      <c r="C6" s="12"/>
      <c r="D6" s="11" t="s">
        <v>10</v>
      </c>
      <c r="E6" s="11"/>
    </row>
    <row r="7" spans="1:5" ht="30" customHeight="1" x14ac:dyDescent="0.3">
      <c r="A7" s="10"/>
      <c r="B7" s="11"/>
      <c r="C7" s="12"/>
      <c r="D7" s="11" t="s">
        <v>11</v>
      </c>
      <c r="E7" s="11"/>
    </row>
    <row r="8" spans="1:5" ht="30" customHeight="1" x14ac:dyDescent="0.3">
      <c r="A8" s="10"/>
      <c r="B8" s="11"/>
      <c r="C8" s="12"/>
      <c r="D8" s="11" t="s">
        <v>12</v>
      </c>
      <c r="E8" s="11"/>
    </row>
    <row r="9" spans="1:5" ht="30" customHeight="1" x14ac:dyDescent="0.3">
      <c r="A9" s="13" t="s">
        <v>48</v>
      </c>
      <c r="B9" s="13"/>
      <c r="C9" s="14">
        <f>SUBTOTAL(109,РасхОкт[Сумма])</f>
        <v>0</v>
      </c>
      <c r="D9" s="13"/>
      <c r="E9" s="13"/>
    </row>
    <row r="10" spans="1:5" ht="30" customHeight="1" x14ac:dyDescent="0.3">
      <c r="A10" s="13"/>
      <c r="B10" s="13"/>
      <c r="C10" s="14"/>
      <c r="D10" s="13"/>
      <c r="E10" s="13"/>
    </row>
  </sheetData>
  <mergeCells count="1">
    <mergeCell ref="A1:C1"/>
  </mergeCells>
  <dataValidations count="11">
    <dataValidation type="list" errorStyle="warning" allowBlank="1" showInputMessage="1" showErrorMessage="1" error="Чтобы добавить пункт расхода в сводный лист, его нужно выбрать в раскрывающемся списке." sqref="D3:D8">
      <formula1>КатегорииРасходов</formula1>
    </dataValidation>
    <dataValidation allowBlank="1" showInputMessage="1" showErrorMessage="1" prompt="Подробные сведения о расходах приведены в таблице в этом листе. Гиперссылки для перехода к сводному листу и листу советов находятся в ячейках D1 и E1 соответственно." sqref="A1:C1"/>
    <dataValidation allowBlank="1" showInputMessage="1" showErrorMessage="1" prompt="Гиперссылка для перехода к сводному листу" sqref="D1"/>
    <dataValidation allowBlank="1" showInputMessage="1" showErrorMessage="1" prompt="Гиперссылка для перехода к листу советов" sqref="E1"/>
    <dataValidation allowBlank="1" showInputMessage="1" showErrorMessage="1" prompt="Укажите дату расхода в этом столбце." sqref="A2"/>
    <dataValidation allowBlank="1" showInputMessage="1" showErrorMessage="1" prompt="Введите номер заказа на покупку в этом столбце." sqref="B2"/>
    <dataValidation allowBlank="1" showInputMessage="1" showErrorMessage="1" prompt="Укажите сумму расходов в этом столбце." sqref="C2"/>
    <dataValidation allowBlank="1" showInputMessage="1" showErrorMessage="1" prompt="Список категорий расходов автоматически заполняется на основе данных столбца &quot;Расходы&quot; таблицы &quot;Сводка расходов&quot; в сводном листе. Для перемещения по списку нажмите клавиши ALT+СТРЕЛКА ВНИЗ. Выберите категорию, нажав клавишу ВВОД." sqref="D2"/>
    <dataValidation allowBlank="1" showInputMessage="1" showErrorMessage="1" prompt="Введите описание расхода в этом столбце." sqref="E2"/>
    <dataValidation type="custom" errorStyle="warning" allowBlank="1" showInputMessage="1" showErrorMessage="1" errorTitle="Проверка суммы" error="Сумма должна быть числом." sqref="C3:C8">
      <formula1>ISNUMBER($C3)</formula1>
    </dataValidation>
    <dataValidation type="custom" errorStyle="warning" allowBlank="1" showInputMessage="1" showErrorMessage="1" error="Чтобы добавить этот пункт расходов в сводный лист, необходимо указать дату за октябрь." sqref="A3:A8">
      <formula1>MONTH($A3)=10</formula1>
    </dataValidation>
  </dataValidations>
  <hyperlinks>
    <hyperlink ref="D1" location="сводка!A1" tooltip="Выберите, чтобы просмотреть сводку." display="Сводка"/>
    <hyperlink ref="E1" location="советы!A1" tooltip="Выберите, чтобы перейти к листу советов." display="Советы"/>
  </hyperlinks>
  <printOptions horizontalCentered="1"/>
  <pageMargins left="0.7" right="0.7" top="0.75" bottom="0.75" header="0.3" footer="0.3"/>
  <pageSetup paperSize="9" fitToHeight="0" orientation="portrait" r:id="rId1"/>
  <tableParts count="1"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theme="5" tint="0.79998168889431442"/>
    <pageSetUpPr autoPageBreaks="0" fitToPage="1"/>
  </sheetPr>
  <dimension ref="A1:E10"/>
  <sheetViews>
    <sheetView showGridLines="0" workbookViewId="0">
      <selection sqref="A1:C1"/>
    </sheetView>
  </sheetViews>
  <sheetFormatPr defaultColWidth="9.140625" defaultRowHeight="30" customHeight="1" x14ac:dyDescent="0.3"/>
  <cols>
    <col min="1" max="1" width="15.5703125" style="3" customWidth="1"/>
    <col min="2" max="2" width="32" style="3" customWidth="1"/>
    <col min="3" max="3" width="15.5703125" style="3" customWidth="1"/>
    <col min="4" max="5" width="30.5703125" style="3" customWidth="1"/>
    <col min="6" max="16384" width="9.140625" style="3"/>
  </cols>
  <sheetData>
    <row r="1" spans="1:5" ht="35.1" customHeight="1" x14ac:dyDescent="0.6">
      <c r="A1" s="24" t="s">
        <v>46</v>
      </c>
      <c r="B1" s="24"/>
      <c r="C1" s="25"/>
      <c r="D1" s="9" t="s">
        <v>33</v>
      </c>
      <c r="E1" s="9" t="s">
        <v>25</v>
      </c>
    </row>
    <row r="2" spans="1:5" ht="17.100000000000001" customHeight="1" x14ac:dyDescent="0.3">
      <c r="A2" s="1" t="s">
        <v>28</v>
      </c>
      <c r="B2" s="1" t="s">
        <v>29</v>
      </c>
      <c r="C2" s="1" t="s">
        <v>32</v>
      </c>
      <c r="D2" s="1" t="s">
        <v>34</v>
      </c>
      <c r="E2" s="1" t="s">
        <v>35</v>
      </c>
    </row>
    <row r="3" spans="1:5" ht="30" customHeight="1" x14ac:dyDescent="0.3">
      <c r="A3" s="10">
        <f ca="1">DATE(YEAR(TODAY()),11,14)</f>
        <v>43053</v>
      </c>
      <c r="B3" s="11" t="s">
        <v>30</v>
      </c>
      <c r="C3" s="12"/>
      <c r="D3" s="11" t="s">
        <v>8</v>
      </c>
      <c r="E3" s="11" t="s">
        <v>36</v>
      </c>
    </row>
    <row r="4" spans="1:5" ht="30" customHeight="1" x14ac:dyDescent="0.3">
      <c r="A4" s="10">
        <f ca="1">DATE(YEAR(TODAY()),11,21)</f>
        <v>43060</v>
      </c>
      <c r="B4" s="11" t="s">
        <v>31</v>
      </c>
      <c r="C4" s="12"/>
      <c r="D4" s="11" t="s">
        <v>9</v>
      </c>
      <c r="E4" s="11"/>
    </row>
    <row r="5" spans="1:5" ht="30" customHeight="1" x14ac:dyDescent="0.3">
      <c r="A5" s="10"/>
      <c r="B5" s="11"/>
      <c r="C5" s="12"/>
      <c r="D5" s="11" t="s">
        <v>9</v>
      </c>
      <c r="E5" s="11"/>
    </row>
    <row r="6" spans="1:5" ht="30" customHeight="1" x14ac:dyDescent="0.3">
      <c r="A6" s="10"/>
      <c r="B6" s="11"/>
      <c r="C6" s="12"/>
      <c r="D6" s="11" t="s">
        <v>10</v>
      </c>
      <c r="E6" s="11"/>
    </row>
    <row r="7" spans="1:5" ht="30" customHeight="1" x14ac:dyDescent="0.3">
      <c r="A7" s="10"/>
      <c r="B7" s="11"/>
      <c r="C7" s="12"/>
      <c r="D7" s="11" t="s">
        <v>11</v>
      </c>
      <c r="E7" s="11"/>
    </row>
    <row r="8" spans="1:5" ht="30" customHeight="1" x14ac:dyDescent="0.3">
      <c r="A8" s="10"/>
      <c r="B8" s="11"/>
      <c r="C8" s="12"/>
      <c r="D8" s="11" t="s">
        <v>12</v>
      </c>
      <c r="E8" s="11"/>
    </row>
    <row r="9" spans="1:5" ht="30" customHeight="1" x14ac:dyDescent="0.3">
      <c r="A9" s="13" t="s">
        <v>48</v>
      </c>
      <c r="B9" s="13"/>
      <c r="C9" s="14">
        <f>SUBTOTAL(109,РасхНоя[Сумма])</f>
        <v>0</v>
      </c>
      <c r="D9" s="13"/>
      <c r="E9" s="13"/>
    </row>
    <row r="10" spans="1:5" ht="30" customHeight="1" x14ac:dyDescent="0.3">
      <c r="A10" s="13"/>
      <c r="B10" s="13"/>
      <c r="C10" s="14"/>
      <c r="D10" s="13"/>
      <c r="E10" s="13"/>
    </row>
  </sheetData>
  <mergeCells count="1">
    <mergeCell ref="A1:C1"/>
  </mergeCells>
  <dataValidations count="11">
    <dataValidation type="list" errorStyle="warning" allowBlank="1" showInputMessage="1" showErrorMessage="1" error="Чтобы добавить пункт расхода в сводный лист, его нужно выбрать в раскрывающемся списке." sqref="D3:D8">
      <formula1>КатегорииРасходов</formula1>
    </dataValidation>
    <dataValidation allowBlank="1" showInputMessage="1" showErrorMessage="1" prompt="Подробные сведения о расходах приведены в таблице в этом листе. Гиперссылки для перехода к сводному листу и листу советов находятся в ячейках D1 и E1 соответственно." sqref="A1:C1"/>
    <dataValidation allowBlank="1" showInputMessage="1" showErrorMessage="1" prompt="Гиперссылка для перехода к сводному листу" sqref="D1"/>
    <dataValidation allowBlank="1" showInputMessage="1" showErrorMessage="1" prompt="Гиперссылка для перехода к листу советов" sqref="E1"/>
    <dataValidation allowBlank="1" showInputMessage="1" showErrorMessage="1" prompt="Укажите дату расхода в этом столбце." sqref="A2"/>
    <dataValidation allowBlank="1" showInputMessage="1" showErrorMessage="1" prompt="Введите номер заказа на покупку в этом столбце." sqref="B2"/>
    <dataValidation allowBlank="1" showInputMessage="1" showErrorMessage="1" prompt="Укажите сумму расходов в этом столбце." sqref="C2"/>
    <dataValidation allowBlank="1" showInputMessage="1" showErrorMessage="1" prompt="Список категорий расходов автоматически заполняется на основе данных столбца &quot;Расходы&quot; таблицы &quot;Сводка расходов&quot; в сводном листе. Для перемещения по списку нажмите клавиши ALT+СТРЕЛКА ВНИЗ. Выберите категорию, нажав клавишу ВВОД." sqref="D2"/>
    <dataValidation allowBlank="1" showInputMessage="1" showErrorMessage="1" prompt="Введите описание расхода в этом столбце." sqref="E2"/>
    <dataValidation type="custom" errorStyle="warning" allowBlank="1" showInputMessage="1" showErrorMessage="1" errorTitle="Проверка суммы" error="Сумма должна быть числом." sqref="C3:C8">
      <formula1>ISNUMBER($C3)</formula1>
    </dataValidation>
    <dataValidation type="custom" errorStyle="warning" allowBlank="1" showInputMessage="1" showErrorMessage="1" error="Чтобы добавить этот пункт расходов в сводный лист, необходимо указать дату за ноябрь." sqref="A3:A8">
      <formula1>MONTH($A3)=11</formula1>
    </dataValidation>
  </dataValidations>
  <hyperlinks>
    <hyperlink ref="D1" location="сводка!A1" tooltip="Выберите, чтобы просмотреть сводку." display="Сводка"/>
    <hyperlink ref="E1" location="советы!A1" tooltip="Выберите, чтобы перейти к листу советов." display="Советы"/>
  </hyperlinks>
  <printOptions horizontalCentered="1"/>
  <pageMargins left="0.7" right="0.7" top="0.75" bottom="0.75" header="0.3" footer="0.3"/>
  <pageSetup paperSize="9" fitToHeight="0" orientation="portrait" r:id="rId1"/>
  <tableParts count="1">
    <tablePart r:id="rId2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theme="6"/>
    <pageSetUpPr autoPageBreaks="0" fitToPage="1"/>
  </sheetPr>
  <dimension ref="A1:E10"/>
  <sheetViews>
    <sheetView showGridLines="0" workbookViewId="0">
      <selection sqref="A1:C1"/>
    </sheetView>
  </sheetViews>
  <sheetFormatPr defaultColWidth="9.140625" defaultRowHeight="30" customHeight="1" x14ac:dyDescent="0.3"/>
  <cols>
    <col min="1" max="1" width="15.5703125" style="3" customWidth="1"/>
    <col min="2" max="2" width="32" style="3" customWidth="1"/>
    <col min="3" max="3" width="15.5703125" style="3" customWidth="1"/>
    <col min="4" max="5" width="30.5703125" style="3" customWidth="1"/>
    <col min="6" max="16384" width="9.140625" style="3"/>
  </cols>
  <sheetData>
    <row r="1" spans="1:5" ht="35.1" customHeight="1" x14ac:dyDescent="0.6">
      <c r="A1" s="24" t="s">
        <v>47</v>
      </c>
      <c r="B1" s="24"/>
      <c r="C1" s="25"/>
      <c r="D1" s="9" t="s">
        <v>33</v>
      </c>
      <c r="E1" s="9" t="s">
        <v>25</v>
      </c>
    </row>
    <row r="2" spans="1:5" ht="17.100000000000001" customHeight="1" x14ac:dyDescent="0.3">
      <c r="A2" s="1" t="s">
        <v>28</v>
      </c>
      <c r="B2" s="1" t="s">
        <v>29</v>
      </c>
      <c r="C2" s="1" t="s">
        <v>32</v>
      </c>
      <c r="D2" s="1" t="s">
        <v>34</v>
      </c>
      <c r="E2" s="1" t="s">
        <v>35</v>
      </c>
    </row>
    <row r="3" spans="1:5" ht="30" customHeight="1" x14ac:dyDescent="0.3">
      <c r="A3" s="10">
        <f ca="1">DATE(YEAR(TODAY()),12,2)</f>
        <v>43071</v>
      </c>
      <c r="B3" s="11" t="s">
        <v>30</v>
      </c>
      <c r="C3" s="12">
        <v>201</v>
      </c>
      <c r="D3" s="11" t="s">
        <v>8</v>
      </c>
      <c r="E3" s="11" t="s">
        <v>36</v>
      </c>
    </row>
    <row r="4" spans="1:5" ht="30" customHeight="1" x14ac:dyDescent="0.3">
      <c r="A4" s="10">
        <f ca="1">DATE(YEAR(TODAY()),12,24)</f>
        <v>43093</v>
      </c>
      <c r="B4" s="11" t="s">
        <v>31</v>
      </c>
      <c r="C4" s="12">
        <v>98</v>
      </c>
      <c r="D4" s="11" t="s">
        <v>9</v>
      </c>
      <c r="E4" s="11"/>
    </row>
    <row r="5" spans="1:5" ht="30" customHeight="1" x14ac:dyDescent="0.3">
      <c r="A5" s="10"/>
      <c r="B5" s="11"/>
      <c r="C5" s="12">
        <v>342</v>
      </c>
      <c r="D5" s="11" t="s">
        <v>9</v>
      </c>
      <c r="E5" s="11"/>
    </row>
    <row r="6" spans="1:5" ht="30" customHeight="1" x14ac:dyDescent="0.3">
      <c r="A6" s="10"/>
      <c r="B6" s="11"/>
      <c r="C6" s="12">
        <v>122</v>
      </c>
      <c r="D6" s="11" t="s">
        <v>10</v>
      </c>
      <c r="E6" s="11"/>
    </row>
    <row r="7" spans="1:5" ht="30" customHeight="1" x14ac:dyDescent="0.3">
      <c r="A7" s="10"/>
      <c r="B7" s="11"/>
      <c r="C7" s="12">
        <v>187</v>
      </c>
      <c r="D7" s="11" t="s">
        <v>11</v>
      </c>
      <c r="E7" s="11"/>
    </row>
    <row r="8" spans="1:5" ht="30" customHeight="1" x14ac:dyDescent="0.3">
      <c r="A8" s="10"/>
      <c r="B8" s="11"/>
      <c r="C8" s="12">
        <v>99</v>
      </c>
      <c r="D8" s="11" t="s">
        <v>12</v>
      </c>
      <c r="E8" s="11"/>
    </row>
    <row r="9" spans="1:5" ht="30" customHeight="1" x14ac:dyDescent="0.3">
      <c r="A9" s="13" t="s">
        <v>48</v>
      </c>
      <c r="B9" s="13"/>
      <c r="C9" s="14">
        <f>SUBTOTAL(109,РасхДек[Сумма])</f>
        <v>1049</v>
      </c>
      <c r="D9" s="13"/>
      <c r="E9" s="15"/>
    </row>
    <row r="10" spans="1:5" ht="30" customHeight="1" x14ac:dyDescent="0.3">
      <c r="A10" s="13"/>
      <c r="B10" s="13"/>
      <c r="C10" s="14"/>
      <c r="D10" s="13"/>
      <c r="E10" s="15"/>
    </row>
  </sheetData>
  <mergeCells count="1">
    <mergeCell ref="A1:C1"/>
  </mergeCells>
  <dataValidations count="11">
    <dataValidation type="list" errorStyle="warning" allowBlank="1" showInputMessage="1" showErrorMessage="1" error="Чтобы добавить пункт расхода в сводный лист, его нужно выбрать в раскрывающемся списке." sqref="D3:D8">
      <formula1>КатегорииРасходов</formula1>
    </dataValidation>
    <dataValidation allowBlank="1" showInputMessage="1" showErrorMessage="1" prompt="Подробные сведения о расходах приведены в таблице в этом листе. Гиперссылки для перехода к сводному листу и листу советов находятся в ячейках D1 и E1 соответственно." sqref="A1:C1"/>
    <dataValidation allowBlank="1" showInputMessage="1" showErrorMessage="1" prompt="Гиперссылка для перехода к сводному листу" sqref="D1"/>
    <dataValidation allowBlank="1" showInputMessage="1" showErrorMessage="1" prompt="Гиперссылка для перехода к листу советов" sqref="E1"/>
    <dataValidation allowBlank="1" showInputMessage="1" showErrorMessage="1" prompt="Укажите дату расхода в этом столбце." sqref="A2"/>
    <dataValidation allowBlank="1" showInputMessage="1" showErrorMessage="1" prompt="Введите номер заказа на покупку в этом столбце." sqref="B2"/>
    <dataValidation allowBlank="1" showInputMessage="1" showErrorMessage="1" prompt="Укажите сумму расходов в этом столбце." sqref="C2"/>
    <dataValidation allowBlank="1" showInputMessage="1" showErrorMessage="1" prompt="Список категорий расходов автоматически заполняется на основе данных столбца &quot;Расходы&quot; таблицы &quot;Сводка расходов&quot; в сводном листе. Для перемещения по списку нажмите клавиши ALT+СТРЕЛКА ВНИЗ. Выберите категорию, нажав клавишу ВВОД." sqref="D2"/>
    <dataValidation allowBlank="1" showInputMessage="1" showErrorMessage="1" prompt="Введите описание расхода в этом столбце." sqref="E2"/>
    <dataValidation type="custom" errorStyle="warning" allowBlank="1" showInputMessage="1" showErrorMessage="1" errorTitle="Проверка суммы" error="Сумма должна быть числом." sqref="C3:C8">
      <formula1>ISNUMBER($C3)</formula1>
    </dataValidation>
    <dataValidation type="custom" errorStyle="warning" allowBlank="1" showInputMessage="1" showErrorMessage="1" error="Чтобы добавить этот пункт расходов в сводный лист, необходимо указать дату за декабрь." sqref="A3:A8">
      <formula1>MONTH($A3)=12</formula1>
    </dataValidation>
  </dataValidations>
  <hyperlinks>
    <hyperlink ref="D1" location="сводка!A1" tooltip="Выберите, чтобы просмотреть сводку." display="Сводка"/>
    <hyperlink ref="E1" location="советы!A1" tooltip="Выберите, чтобы перейти к листу советов." display="Советы"/>
  </hyperlinks>
  <printOptions horizontalCentered="1"/>
  <pageMargins left="0.7" right="0.7" top="0.75" bottom="0.75" header="0.3" footer="0.3"/>
  <pageSetup paperSize="9" fitToHeight="0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4" tint="-0.499984740745262"/>
    <pageSetUpPr autoPageBreaks="0" fitToPage="1"/>
  </sheetPr>
  <dimension ref="A1:O10"/>
  <sheetViews>
    <sheetView showGridLines="0" tabSelected="1" zoomScaleNormal="100" workbookViewId="0"/>
  </sheetViews>
  <sheetFormatPr defaultColWidth="9.140625" defaultRowHeight="30" customHeight="1" x14ac:dyDescent="0.3"/>
  <cols>
    <col min="1" max="1" width="15.85546875" style="3" customWidth="1"/>
    <col min="2" max="14" width="15.28515625" style="3" customWidth="1"/>
    <col min="15" max="15" width="16.85546875" style="3" customWidth="1"/>
    <col min="16" max="16" width="9.140625" style="3" customWidth="1"/>
    <col min="17" max="17" width="7.28515625" style="3" customWidth="1"/>
    <col min="18" max="16384" width="9.140625" style="3"/>
  </cols>
  <sheetData>
    <row r="1" spans="1:15" ht="35.1" customHeight="1" x14ac:dyDescent="0.6">
      <c r="A1" s="2" t="s">
        <v>6</v>
      </c>
      <c r="B1" s="2"/>
      <c r="C1" s="2"/>
    </row>
    <row r="2" spans="1:15" ht="17.100000000000001" customHeight="1" x14ac:dyDescent="0.3">
      <c r="B2" s="9" t="s">
        <v>13</v>
      </c>
      <c r="C2" s="9" t="s">
        <v>14</v>
      </c>
      <c r="D2" s="9" t="s">
        <v>15</v>
      </c>
      <c r="E2" s="9" t="s">
        <v>16</v>
      </c>
      <c r="F2" s="9" t="s">
        <v>17</v>
      </c>
      <c r="G2" s="9" t="s">
        <v>18</v>
      </c>
      <c r="H2" s="9" t="s">
        <v>19</v>
      </c>
      <c r="I2" s="9" t="s">
        <v>20</v>
      </c>
      <c r="J2" s="9" t="s">
        <v>21</v>
      </c>
      <c r="K2" s="9" t="s">
        <v>22</v>
      </c>
      <c r="L2" s="9" t="s">
        <v>23</v>
      </c>
      <c r="M2" s="9" t="s">
        <v>24</v>
      </c>
      <c r="N2" s="23" t="s">
        <v>25</v>
      </c>
    </row>
    <row r="3" spans="1:15" ht="224.1" customHeight="1" x14ac:dyDescent="0.3"/>
    <row r="4" spans="1:15" ht="17.100000000000001" customHeight="1" x14ac:dyDescent="0.3">
      <c r="A4" s="16" t="s">
        <v>7</v>
      </c>
      <c r="B4" s="16" t="s">
        <v>13</v>
      </c>
      <c r="C4" s="16" t="s">
        <v>14</v>
      </c>
      <c r="D4" s="16" t="s">
        <v>15</v>
      </c>
      <c r="E4" s="16" t="s">
        <v>16</v>
      </c>
      <c r="F4" s="16" t="s">
        <v>17</v>
      </c>
      <c r="G4" s="16" t="s">
        <v>18</v>
      </c>
      <c r="H4" s="16" t="s">
        <v>19</v>
      </c>
      <c r="I4" s="16" t="s">
        <v>20</v>
      </c>
      <c r="J4" s="16" t="s">
        <v>21</v>
      </c>
      <c r="K4" s="16" t="s">
        <v>22</v>
      </c>
      <c r="L4" s="16" t="s">
        <v>23</v>
      </c>
      <c r="M4" s="16" t="s">
        <v>24</v>
      </c>
      <c r="N4" s="16" t="s">
        <v>48</v>
      </c>
      <c r="O4" s="16" t="s">
        <v>26</v>
      </c>
    </row>
    <row r="5" spans="1:15" ht="30" customHeight="1" x14ac:dyDescent="0.3">
      <c r="A5" s="11" t="s">
        <v>8</v>
      </c>
      <c r="B5" s="12">
        <f>SUMIFS(РасхЯнв[Сумма], РасхЯнв[Категория], СводкаРасходов[[#This Row],[Расходы]])</f>
        <v>33</v>
      </c>
      <c r="C5" s="12">
        <f>SUMIFS(РасхФев[Сумма], РасхФев[Категория], СводкаРасходов[[#This Row],[Расходы]])</f>
        <v>375</v>
      </c>
      <c r="D5" s="12">
        <f>SUMIFS(РасхМар[Сумма], РасхМар[Категория], СводкаРасходов[[#This Row],[Расходы]])</f>
        <v>33</v>
      </c>
      <c r="E5" s="12">
        <f>SUMIFS(РасхАпр[Сумма], РасхАпр[Категория], СводкаРасходов[[#This Row],[Расходы]])</f>
        <v>45</v>
      </c>
      <c r="F5" s="12">
        <f>SUMIFS(РасхМай[Сумма], РасхМай[Категория], СводкаРасходов[[#This Row],[Расходы]])</f>
        <v>375</v>
      </c>
      <c r="G5" s="12">
        <f>SUMIFS(РасхИюн[Сумма], РасхИюн[Категория], СводкаРасходов[[#This Row],[Расходы]])</f>
        <v>201</v>
      </c>
      <c r="H5" s="12">
        <f>SUMIFS(РасхИюл[Сумма], РасхИюл[Категория], СводкаРасходов[[#This Row],[Расходы]])</f>
        <v>0</v>
      </c>
      <c r="I5" s="12">
        <f>SUMIFS(РасхАвг[Сумма], РасхАвг[Категория], СводкаРасходов[[#This Row],[Расходы]])</f>
        <v>0</v>
      </c>
      <c r="J5" s="12">
        <f>SUMIFS(РасхСен[Сумма], РасхСен[Категория], СводкаРасходов[[#This Row],[Расходы]])</f>
        <v>0</v>
      </c>
      <c r="K5" s="12">
        <f>SUMIFS(РасхОкт[Сумма], РасхОкт[Категория], СводкаРасходов[[#This Row],[Расходы]])</f>
        <v>0</v>
      </c>
      <c r="L5" s="12">
        <f>SUMIFS(РасхНоя[Сумма], РасхНоя[Категория], СводкаРасходов[[#This Row],[Расходы]])</f>
        <v>0</v>
      </c>
      <c r="M5" s="12">
        <f>SUMIFS(РасхДек[Сумма], РасхДек[Категория], СводкаРасходов[[#This Row],[Расходы]])</f>
        <v>201</v>
      </c>
      <c r="N5" s="12">
        <f>SUM(СводкаРасходов[[#This Row],[Январь]:[Декабрь]])</f>
        <v>1263</v>
      </c>
    </row>
    <row r="6" spans="1:15" ht="30" customHeight="1" x14ac:dyDescent="0.3">
      <c r="A6" s="11" t="s">
        <v>9</v>
      </c>
      <c r="B6" s="12">
        <f>SUMIFS(РасхЯнв[Сумма], РасхЯнв[Категория], СводкаРасходов[[#This Row],[Расходы]])</f>
        <v>238</v>
      </c>
      <c r="C6" s="12">
        <f>SUMIFS(РасхФев[Сумма], РасхФев[Категория], СводкаРасходов[[#This Row],[Расходы]])</f>
        <v>238</v>
      </c>
      <c r="D6" s="12">
        <f>SUMIFS(РасхМар[Сумма], РасхМар[Категория], СводкаРасходов[[#This Row],[Расходы]])</f>
        <v>238</v>
      </c>
      <c r="E6" s="12">
        <f>SUMIFS(РасхАпр[Сумма], РасхАпр[Категория], СводкаРасходов[[#This Row],[Расходы]])</f>
        <v>123</v>
      </c>
      <c r="F6" s="12">
        <f>SUMIFS(РасхМай[Сумма], РасхМай[Категория], СводкаРасходов[[#This Row],[Расходы]])</f>
        <v>111</v>
      </c>
      <c r="G6" s="12">
        <f>SUMIFS(РасхИюн[Сумма], РасхИюн[Категория], СводкаРасходов[[#This Row],[Расходы]])</f>
        <v>98</v>
      </c>
      <c r="H6" s="12">
        <f>SUMIFS(РасхИюл[Сумма], РасхИюл[Категория], СводкаРасходов[[#This Row],[Расходы]])</f>
        <v>0</v>
      </c>
      <c r="I6" s="12">
        <f>SUMIFS(РасхАвг[Сумма], РасхАвг[Категория], СводкаРасходов[[#This Row],[Расходы]])</f>
        <v>0</v>
      </c>
      <c r="J6" s="12">
        <f>SUMIFS(РасхСен[Сумма], РасхСен[Категория], СводкаРасходов[[#This Row],[Расходы]])</f>
        <v>0</v>
      </c>
      <c r="K6" s="12">
        <f>SUMIFS(РасхОкт[Сумма], РасхОкт[Категория], СводкаРасходов[[#This Row],[Расходы]])</f>
        <v>0</v>
      </c>
      <c r="L6" s="12">
        <f>SUMIFS(РасхНоя[Сумма], РасхНоя[Категория], СводкаРасходов[[#This Row],[Расходы]])</f>
        <v>0</v>
      </c>
      <c r="M6" s="12">
        <f>SUMIFS(РасхДек[Сумма], РасхДек[Категория], СводкаРасходов[[#This Row],[Расходы]])</f>
        <v>440</v>
      </c>
      <c r="N6" s="12">
        <f>SUM(СводкаРасходов[[#This Row],[Январь]:[Декабрь]])</f>
        <v>1486</v>
      </c>
    </row>
    <row r="7" spans="1:15" ht="30" customHeight="1" x14ac:dyDescent="0.3">
      <c r="A7" s="11" t="s">
        <v>10</v>
      </c>
      <c r="B7" s="12">
        <f>SUMIFS(РасхЯнв[Сумма], РасхЯнв[Категория], СводкаРасходов[[#This Row],[Расходы]])</f>
        <v>110</v>
      </c>
      <c r="C7" s="12">
        <f>SUMIFS(РасхФев[Сумма], РасхФев[Категория], СводкаРасходов[[#This Row],[Расходы]])</f>
        <v>110</v>
      </c>
      <c r="D7" s="12">
        <f>SUMIFS(РасхМар[Сумма], РасхМар[Категория], СводкаРасходов[[#This Row],[Расходы]])</f>
        <v>110</v>
      </c>
      <c r="E7" s="12">
        <f>SUMIFS(РасхАпр[Сумма], РасхАпр[Категория], СводкаРасходов[[#This Row],[Расходы]])</f>
        <v>125</v>
      </c>
      <c r="F7" s="12">
        <f>SUMIFS(РасхМай[Сумма], РасхМай[Категория], СводкаРасходов[[#This Row],[Расходы]])</f>
        <v>333</v>
      </c>
      <c r="G7" s="12">
        <f>SUMIFS(РасхИюн[Сумма], РасхИюн[Категория], СводкаРасходов[[#This Row],[Расходы]])</f>
        <v>122</v>
      </c>
      <c r="H7" s="12">
        <f>SUMIFS(РасхИюл[Сумма], РасхИюл[Категория], СводкаРасходов[[#This Row],[Расходы]])</f>
        <v>0</v>
      </c>
      <c r="I7" s="12">
        <f>SUMIFS(РасхАвг[Сумма], РасхАвг[Категория], СводкаРасходов[[#This Row],[Расходы]])</f>
        <v>0</v>
      </c>
      <c r="J7" s="12">
        <f>SUMIFS(РасхСен[Сумма], РасхСен[Категория], СводкаРасходов[[#This Row],[Расходы]])</f>
        <v>0</v>
      </c>
      <c r="K7" s="12">
        <f>SUMIFS(РасхОкт[Сумма], РасхОкт[Категория], СводкаРасходов[[#This Row],[Расходы]])</f>
        <v>0</v>
      </c>
      <c r="L7" s="12">
        <f>SUMIFS(РасхНоя[Сумма], РасхНоя[Категория], СводкаРасходов[[#This Row],[Расходы]])</f>
        <v>0</v>
      </c>
      <c r="M7" s="12">
        <f>SUMIFS(РасхДек[Сумма], РасхДек[Категория], СводкаРасходов[[#This Row],[Расходы]])</f>
        <v>122</v>
      </c>
      <c r="N7" s="12">
        <f>SUM(СводкаРасходов[[#This Row],[Январь]:[Декабрь]])</f>
        <v>1032</v>
      </c>
    </row>
    <row r="8" spans="1:15" ht="30" customHeight="1" x14ac:dyDescent="0.3">
      <c r="A8" s="11" t="s">
        <v>11</v>
      </c>
      <c r="B8" s="12">
        <f>SUMIFS(РасхЯнв[Сумма], РасхЯнв[Категория], СводкаРасходов[[#This Row],[Расходы]])</f>
        <v>426</v>
      </c>
      <c r="C8" s="12">
        <f>SUMIFS(РасхФев[Сумма], РасхФев[Категория], СводкаРасходов[[#This Row],[Расходы]])</f>
        <v>84</v>
      </c>
      <c r="D8" s="12">
        <f>SUMIFS(РасхМар[Сумма], РасхМар[Категория], СводкаРасходов[[#This Row],[Расходы]])</f>
        <v>84</v>
      </c>
      <c r="E8" s="12">
        <f>SUMIFS(РасхАпр[Сумма], РасхАпр[Категория], СводкаРасходов[[#This Row],[Расходы]])</f>
        <v>426</v>
      </c>
      <c r="F8" s="12">
        <f>SUMIFS(РасхМай[Сумма], РасхМай[Категория], СводкаРасходов[[#This Row],[Расходы]])</f>
        <v>125</v>
      </c>
      <c r="G8" s="12">
        <f>SUMIFS(РасхИюн[Сумма], РасхИюн[Категория], СводкаРасходов[[#This Row],[Расходы]])</f>
        <v>187</v>
      </c>
      <c r="H8" s="12">
        <f>SUMIFS(РасхИюл[Сумма], РасхИюл[Категория], СводкаРасходов[[#This Row],[Расходы]])</f>
        <v>0</v>
      </c>
      <c r="I8" s="12">
        <f>SUMIFS(РасхАвг[Сумма], РасхАвг[Категория], СводкаРасходов[[#This Row],[Расходы]])</f>
        <v>0</v>
      </c>
      <c r="J8" s="12">
        <f>SUMIFS(РасхСен[Сумма], РасхСен[Категория], СводкаРасходов[[#This Row],[Расходы]])</f>
        <v>0</v>
      </c>
      <c r="K8" s="12">
        <f>SUMIFS(РасхОкт[Сумма], РасхОкт[Категория], СводкаРасходов[[#This Row],[Расходы]])</f>
        <v>0</v>
      </c>
      <c r="L8" s="12">
        <f>SUMIFS(РасхНоя[Сумма], РасхНоя[Категория], СводкаРасходов[[#This Row],[Расходы]])</f>
        <v>0</v>
      </c>
      <c r="M8" s="12">
        <f>SUMIFS(РасхДек[Сумма], РасхДек[Категория], СводкаРасходов[[#This Row],[Расходы]])</f>
        <v>187</v>
      </c>
      <c r="N8" s="12">
        <f>SUM(СводкаРасходов[[#This Row],[Январь]:[Декабрь]])</f>
        <v>1519</v>
      </c>
    </row>
    <row r="9" spans="1:15" ht="30" customHeight="1" x14ac:dyDescent="0.3">
      <c r="A9" s="11" t="s">
        <v>12</v>
      </c>
      <c r="B9" s="12">
        <f>SUMIFS(РасхЯнв[Сумма], РасхЯнв[Категория], СводкаРасходов[[#This Row],[Расходы]])</f>
        <v>54</v>
      </c>
      <c r="C9" s="12">
        <f>SUMIFS(РасхФев[Сумма], РасхФев[Категория], СводкаРасходов[[#This Row],[Расходы]])</f>
        <v>54</v>
      </c>
      <c r="D9" s="12">
        <f>SUMIFS(РасхМар[Сумма], РасхМар[Категория], СводкаРасходов[[#This Row],[Расходы]])</f>
        <v>109</v>
      </c>
      <c r="E9" s="12">
        <f>SUMIFS(РасхАпр[Сумма], РасхАпр[Категория], СводкаРасходов[[#This Row],[Расходы]])</f>
        <v>98</v>
      </c>
      <c r="F9" s="12">
        <f>SUMIFS(РасхМай[Сумма], РасхМай[Категория], СводкаРасходов[[#This Row],[Расходы]])</f>
        <v>33</v>
      </c>
      <c r="G9" s="12">
        <f>SUMIFS(РасхИюн[Сумма], РасхИюн[Категория], СводкаРасходов[[#This Row],[Расходы]])</f>
        <v>441</v>
      </c>
      <c r="H9" s="12">
        <f>SUMIFS(РасхИюл[Сумма], РасхИюл[Категория], СводкаРасходов[[#This Row],[Расходы]])</f>
        <v>0</v>
      </c>
      <c r="I9" s="12">
        <f>SUMIFS(РасхАвг[Сумма], РасхАвг[Категория], СводкаРасходов[[#This Row],[Расходы]])</f>
        <v>0</v>
      </c>
      <c r="J9" s="12">
        <f>SUMIFS(РасхСен[Сумма], РасхСен[Категория], СводкаРасходов[[#This Row],[Расходы]])</f>
        <v>0</v>
      </c>
      <c r="K9" s="12">
        <f>SUMIFS(РасхОкт[Сумма], РасхОкт[Категория], СводкаРасходов[[#This Row],[Расходы]])</f>
        <v>0</v>
      </c>
      <c r="L9" s="12">
        <f>SUMIFS(РасхНоя[Сумма], РасхНоя[Категория], СводкаРасходов[[#This Row],[Расходы]])</f>
        <v>0</v>
      </c>
      <c r="M9" s="12">
        <f>SUMIFS(РасхДек[Сумма], РасхДек[Категория], СводкаРасходов[[#This Row],[Расходы]])</f>
        <v>99</v>
      </c>
      <c r="N9" s="12">
        <f>SUM(СводкаРасходов[[#This Row],[Январь]:[Декабрь]])</f>
        <v>888</v>
      </c>
    </row>
    <row r="10" spans="1:15" ht="30" customHeight="1" x14ac:dyDescent="0.3">
      <c r="A10" s="21" t="s">
        <v>48</v>
      </c>
      <c r="B10" s="22">
        <f>SUBTOTAL(109,СводкаРасходов[Январь])</f>
        <v>861</v>
      </c>
      <c r="C10" s="22">
        <f>SUBTOTAL(109,СводкаРасходов[Февраль])</f>
        <v>861</v>
      </c>
      <c r="D10" s="22">
        <f>SUBTOTAL(109,СводкаРасходов[Март])</f>
        <v>574</v>
      </c>
      <c r="E10" s="22">
        <f>SUBTOTAL(109,СводкаРасходов[Апрель])</f>
        <v>817</v>
      </c>
      <c r="F10" s="22">
        <f>SUBTOTAL(109,СводкаРасходов[Май])</f>
        <v>977</v>
      </c>
      <c r="G10" s="22">
        <f>SUBTOTAL(109,СводкаРасходов[Июнь])</f>
        <v>1049</v>
      </c>
      <c r="H10" s="22">
        <f>SUBTOTAL(109,СводкаРасходов[Июль])</f>
        <v>0</v>
      </c>
      <c r="I10" s="22">
        <f>SUBTOTAL(109,СводкаРасходов[Август])</f>
        <v>0</v>
      </c>
      <c r="J10" s="22">
        <f>SUBTOTAL(109,СводкаРасходов[Сентябрь])</f>
        <v>0</v>
      </c>
      <c r="K10" s="22">
        <f>SUBTOTAL(109,СводкаРасходов[Октябрь])</f>
        <v>0</v>
      </c>
      <c r="L10" s="22">
        <f>SUBTOTAL(109,СводкаРасходов[Ноябрь])</f>
        <v>0</v>
      </c>
      <c r="M10" s="22">
        <f>SUBTOTAL(109,СводкаРасходов[Декабрь])</f>
        <v>1049</v>
      </c>
      <c r="N10" s="22">
        <f>SUBTOTAL(109,СводкаРасходов[Итог])</f>
        <v>6188</v>
      </c>
    </row>
  </sheetData>
  <dataConsolidate/>
  <dataValidations count="22">
    <dataValidation allowBlank="1" showInputMessage="1" showErrorMessage="1" prompt="Книга тенденций расходов, позволяющая отслеживать определенные расходы за период в 12 месяцев. Эта книга содержит лист советов, этот сводный лист и лист для каждого месяца." sqref="A1"/>
    <dataValidation allowBlank="1" showInputMessage="1" showErrorMessage="1" prompt="Укажите виды расходов в этом столбце." sqref="A4"/>
    <dataValidation allowBlank="1" showInputMessage="1" showErrorMessage="1" prompt="В этом столбце автоматически отображаются итоговые расходы за 12 месяцев." sqref="N4"/>
    <dataValidation allowBlank="1" showInputMessage="1" showErrorMessage="1" prompt="В этом столбце отображается спарклайн, показвающий тенденцию для одного вида расходов за 12 месяцев." sqref="O4"/>
    <dataValidation allowBlank="1" showInputMessage="1" showErrorMessage="1" prompt="Ячейки M2–B2 содержат ссылки для перехода к подробному описанию расходов за каждый месяц календарного года с января по декабрь.  Ячейка N2 содержит ссылку для перехода к листу советов." sqref="A2"/>
    <dataValidation allowBlank="1" showInputMessage="1" showErrorMessage="1" prompt="Гиперссылка для перехода к сведениям о расходах за этот месяц" sqref="B2:M2"/>
    <dataValidation allowBlank="1" showInputMessage="1" showErrorMessage="1" prompt="Гиперссылка для перехода к листу советов, в котором объясняется, как работать с этой книгой" sqref="N2"/>
    <dataValidation allowBlank="1" showInputMessage="1" showErrorMessage="1" prompt="В ячейках B3–M3 показана гистограмма с группировкой, в которой сравниваются расходы с января по декабрь. Над каждой такой гистограммой в ячейках B2–M2 есть гиперссылка для каждого месяца. Сводка по расходам за каждый месяц приведена в сводной таблице." sqref="A3"/>
    <dataValidation allowBlank="1" showInputMessage="1" showErrorMessage="1" prompt="Гистограмма с группировкой, в которой сравниваются расходы за январь. Сведения о расходах доступны по ссылке навигации в ячейке B2. Чтобы просмотреть сводку по каждой сумме расходов, перейдите к таблице &quot;Сводка расходов&quot;, которая начинается с ячейки B4." sqref="B3"/>
    <dataValidation allowBlank="1" showInputMessage="1" showErrorMessage="1" prompt="Гистограмма с группировкой, в которой сравниваются расходы за февраль. Сведения о расходах доступны по ссылке навигации в ячейке C2. Чтобы просмотреть сводку по каждой сумме расходов, перейдите к таблице &quot;Сводка расходов&quot;, которая начинается с ячейки C4." sqref="C3"/>
    <dataValidation allowBlank="1" showInputMessage="1" showErrorMessage="1" prompt="Гистограмма с группировкой, в которой сравниваются расходы за март. Сведения о расходах доступны по ссылке навигации в ячейке D2. Чтобы просмотреть сводку по каждой сумме расходов, перейдите к таблице &quot;Сводка расходов&quot;, которая начинается с ячейки D4." sqref="D3"/>
    <dataValidation allowBlank="1" showInputMessage="1" showErrorMessage="1" prompt="Гистограмма с группировкой, в которой сравниваются расходы за апрель. Сведения о расходах доступны по ссылке навигации в ячейке E2. Чтобы просмотреть сводку по каждой сумме расходов, перейдите к таблице &quot;Сводка расходов&quot;, которая начинается с ячейки E4." sqref="E3"/>
    <dataValidation allowBlank="1" showInputMessage="1" showErrorMessage="1" prompt="Гистограмма с группировкой, в которой сравниваются расходы за май. Сведения о расходах доступны по ссылке навигации в ячейке F2. Чтобы просмотреть сводку по каждой сумме расходов, перейдите к таблице &quot;Сводка расходов&quot;, которая начинается с ячейки F4." sqref="F3"/>
    <dataValidation allowBlank="1" showInputMessage="1" showErrorMessage="1" prompt="Гистограмма с группировкой, в которой сравниваются расходы за июнь. Сведения о расходах доступны по ссылке навигации в ячейке G2. Чтобы просмотреть сводку по каждой сумме расходов, перейдите к таблице &quot;Сводка расходов&quot;, которая начинается с ячейки G4." sqref="G3"/>
    <dataValidation allowBlank="1" showInputMessage="1" showErrorMessage="1" prompt="Гистограмма с группировкой, в которой сравниваются расходы за июль. Сведения о расходах доступны по ссылке навигации в ячейке H2. Чтобы просмотреть сводку по каждой сумме расходов, перейдите к таблице &quot;Сводка расходов&quot;, которая начинается с ячейки H4." sqref="H3"/>
    <dataValidation allowBlank="1" showInputMessage="1" showErrorMessage="1" prompt="Гистограмма с группировкой, в которой сравниваются расходы за август. Сведения о расходах доступны по ссылке навигации в ячейке I2. Чтобы просмотреть сводку по каждой сумме расходов, перейдите к таблице &quot;Сводка расходов&quot;, которая начинается с ячейки I4." sqref="I3"/>
    <dataValidation allowBlank="1" showInputMessage="1" showErrorMessage="1" prompt="Гистограмма с группировкой, в которой сравниваются расходы за сентябрь. Сведения о расходах доступны по ссылке навигации в ячейке J2. Чтобы просмотреть сводку по каждой сумме расходов, перейдите к таблице &quot;Сводка расходов&quot;, которая начинается с ячейки J4." sqref="J3"/>
    <dataValidation allowBlank="1" showInputMessage="1" showErrorMessage="1" prompt="Гистограмма с группировкой, в которой сравниваются расходы за октябрь. Сведения о расходах доступны по ссылке навигации в ячейке K2. Чтобы просмотреть сводку по каждой сумме расходов, перейдите к таблице &quot;Сводка расходов&quot;, которая начинается с ячейки K4." sqref="K3"/>
    <dataValidation allowBlank="1" showInputMessage="1" showErrorMessage="1" prompt="Гистограмма с группировкой, в которой сравниваются расходы за ноябрь. Сведения о расходах доступны по ссылке навигации в ячейке L2. Чтобы просмотреть сводку по каждой сумме расходов, перейдите к таблице &quot;Сводка расходов&quot;, которая начинается с ячейки L4." sqref="L3"/>
    <dataValidation allowBlank="1" showInputMessage="1" showErrorMessage="1" prompt="Гистограмма с группировкой, в которой сравниваются расходы за декабрь. Сведения о расходах доступны по ссылке навигации в ячейке M2. Чтобы просмотреть сводку по каждой сумме расходов, перейдите к таблице &quot;Сводка расходов&quot;, которая начинается с ячейки M4." sqref="M3"/>
    <dataValidation allowBlank="1" showInputMessage="1" showErrorMessage="1" prompt="Условные обозначения гистограммы с группировкой" sqref="N3"/>
    <dataValidation allowBlank="1" showInputMessage="1" showErrorMessage="1" prompt="В этом столбце автоматически отображается сумма расходов." sqref="B4:M4"/>
  </dataValidations>
  <hyperlinks>
    <hyperlink ref="B2" location="янв!A1" tooltip="Выберите, чтобы перейти к январю" display="Январь"/>
    <hyperlink ref="C2" location="фев!A1" tooltip="Выберите, чтобы перейти к февралю" display="Февраль"/>
    <hyperlink ref="D2" location="мар!A1" tooltip="Выберите, чтобы перейти к марту" display="Март"/>
    <hyperlink ref="E2" location="апр!A1" tooltip="Выберите, чтобы перейти к апрелю" display="Апрель"/>
    <hyperlink ref="F2" location="май!A1" tooltip="Выберите, чтобы перейти к маю" display="Май"/>
    <hyperlink ref="G2" location="июн!A1" tooltip="Выберите, чтобы перейти к июню" display="Июнь"/>
    <hyperlink ref="H2" location="июл!A1" tooltip="Выберите, чтобы перейти к июлю" display="Июль"/>
    <hyperlink ref="I2" location="авг!A1" tooltip="Выберите, чтобы перейти к августу" display="Август"/>
    <hyperlink ref="J2" location="сен!A1" tooltip="Выберите, чтобы перейти к сентябрю" display="Сентябрь"/>
    <hyperlink ref="K2" location="окт!A1" tooltip="Выберите, чтобы перейти к октябрю" display="Октябрь"/>
    <hyperlink ref="L2" location="ноя!A1" tooltip="Выберите, чтобы перейти к ноябрю" display="Ноябрь"/>
    <hyperlink ref="M2" location="дек!A1" tooltip="Выберите, чтобы перейти к декабрю" display="Декабрь"/>
    <hyperlink ref="N2" location="советы!A1" tooltip="Выберите, чтобы перейти к советам" display="Советы"/>
  </hyperlinks>
  <printOptions horizontalCentered="1"/>
  <pageMargins left="0.7" right="0.7" top="0.75" bottom="0.75" header="0.3" footer="0.3"/>
  <pageSetup paperSize="9" fitToHeight="0" orientation="portrait" r:id="rId1"/>
  <drawing r:id="rId2"/>
  <tableParts count="1">
    <tablePart r:id="rId3"/>
  </tableParts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markers="1">
          <x14:colorSeries theme="0" tint="-0.499984740745262"/>
          <x14:colorNegative theme="5"/>
          <x14:colorAxis rgb="FF000000"/>
          <x14:colorMarkers theme="7"/>
          <x14:colorFirst theme="5" tint="-0.249977111117893"/>
          <x14:colorLast theme="7" tint="-0.499984740745262"/>
          <x14:colorHigh theme="5" tint="-0.249977111117893"/>
          <x14:colorLow theme="5" tint="-0.249977111117893"/>
          <x14:sparklines>
            <x14:sparkline>
              <xm:f>сводка!B10:M10</xm:f>
              <xm:sqref>O10</xm:sqref>
            </x14:sparkline>
          </x14:sparklines>
        </x14:sparklineGroup>
        <x14:sparklineGroup displayEmptyCellsAs="gap" markers="1" last="1" negative="1">
          <x14:colorSeries theme="4" tint="-0.499984740745262"/>
          <x14:colorNegative theme="6" tint="-0.499984740745262"/>
          <x14:colorAxis rgb="FF000000"/>
          <x14:colorMarkers theme="7" tint="-0.249977111117893"/>
          <x14:colorFirst theme="5" tint="-0.249977111117893"/>
          <x14:colorLast theme="7" tint="-0.499984740745262"/>
          <x14:colorHigh theme="5" tint="-0.249977111117893"/>
          <x14:colorLow theme="5" tint="-0.249977111117893"/>
          <x14:sparklines>
            <x14:sparkline>
              <xm:f>сводка!B5:M5</xm:f>
              <xm:sqref>O5</xm:sqref>
            </x14:sparkline>
            <x14:sparkline>
              <xm:f>сводка!B6:M6</xm:f>
              <xm:sqref>O6</xm:sqref>
            </x14:sparkline>
            <x14:sparkline>
              <xm:f>сводка!B7:M7</xm:f>
              <xm:sqref>O7</xm:sqref>
            </x14:sparkline>
            <x14:sparkline>
              <xm:f>сводка!B8:M8</xm:f>
              <xm:sqref>O8</xm:sqref>
            </x14:sparkline>
            <x14:sparkline>
              <xm:f>сводка!B9:M9</xm:f>
              <xm:sqref>O9</xm:sqref>
            </x14:sparkline>
          </x14:sparklines>
        </x14:sparklineGroup>
      </x14:sparklineGroup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4" tint="-0.249977111117893"/>
    <pageSetUpPr autoPageBreaks="0" fitToPage="1"/>
  </sheetPr>
  <dimension ref="A1:E10"/>
  <sheetViews>
    <sheetView showGridLines="0" workbookViewId="0">
      <selection sqref="A1:C1"/>
    </sheetView>
  </sheetViews>
  <sheetFormatPr defaultColWidth="9.140625" defaultRowHeight="30" customHeight="1" x14ac:dyDescent="0.3"/>
  <cols>
    <col min="1" max="1" width="15.5703125" style="3" customWidth="1"/>
    <col min="2" max="2" width="32" style="3" customWidth="1"/>
    <col min="3" max="3" width="15.5703125" style="3" customWidth="1"/>
    <col min="4" max="5" width="30.5703125" style="3" customWidth="1"/>
    <col min="6" max="16384" width="9.140625" style="3"/>
  </cols>
  <sheetData>
    <row r="1" spans="1:5" ht="35.1" customHeight="1" x14ac:dyDescent="0.6">
      <c r="A1" s="24" t="s">
        <v>27</v>
      </c>
      <c r="B1" s="24"/>
      <c r="C1" s="24"/>
      <c r="D1" s="9" t="s">
        <v>33</v>
      </c>
      <c r="E1" s="9" t="s">
        <v>25</v>
      </c>
    </row>
    <row r="2" spans="1:5" ht="17.100000000000001" customHeight="1" x14ac:dyDescent="0.3">
      <c r="A2" s="1" t="s">
        <v>28</v>
      </c>
      <c r="B2" s="1" t="s">
        <v>29</v>
      </c>
      <c r="C2" s="1" t="s">
        <v>32</v>
      </c>
      <c r="D2" s="1" t="s">
        <v>34</v>
      </c>
      <c r="E2" s="1" t="s">
        <v>35</v>
      </c>
    </row>
    <row r="3" spans="1:5" ht="30" customHeight="1" x14ac:dyDescent="0.3">
      <c r="A3" s="10">
        <f ca="1">DATE(YEAR(TODAY()),1,4)</f>
        <v>42739</v>
      </c>
      <c r="B3" s="11" t="s">
        <v>30</v>
      </c>
      <c r="C3" s="12">
        <v>33</v>
      </c>
      <c r="D3" s="11" t="s">
        <v>8</v>
      </c>
      <c r="E3" s="11" t="s">
        <v>36</v>
      </c>
    </row>
    <row r="4" spans="1:5" ht="30" customHeight="1" x14ac:dyDescent="0.3">
      <c r="A4" s="10">
        <f ca="1">DATE(YEAR(TODAY()),1,5)</f>
        <v>42740</v>
      </c>
      <c r="B4" s="11" t="s">
        <v>31</v>
      </c>
      <c r="C4" s="12">
        <v>238</v>
      </c>
      <c r="D4" s="11" t="s">
        <v>9</v>
      </c>
      <c r="E4" s="11"/>
    </row>
    <row r="5" spans="1:5" ht="30" customHeight="1" x14ac:dyDescent="0.3">
      <c r="A5" s="10"/>
      <c r="B5" s="11"/>
      <c r="C5" s="12">
        <v>342</v>
      </c>
      <c r="D5" s="11" t="s">
        <v>11</v>
      </c>
      <c r="E5" s="11"/>
    </row>
    <row r="6" spans="1:5" ht="30" customHeight="1" x14ac:dyDescent="0.3">
      <c r="A6" s="10"/>
      <c r="B6" s="11"/>
      <c r="C6" s="12">
        <v>110</v>
      </c>
      <c r="D6" s="11" t="s">
        <v>10</v>
      </c>
      <c r="E6" s="11"/>
    </row>
    <row r="7" spans="1:5" ht="30" customHeight="1" x14ac:dyDescent="0.3">
      <c r="A7" s="10"/>
      <c r="B7" s="11"/>
      <c r="C7" s="12">
        <v>84</v>
      </c>
      <c r="D7" s="11" t="s">
        <v>11</v>
      </c>
      <c r="E7" s="11"/>
    </row>
    <row r="8" spans="1:5" ht="30" customHeight="1" x14ac:dyDescent="0.3">
      <c r="A8" s="10"/>
      <c r="B8" s="11"/>
      <c r="C8" s="12">
        <v>54</v>
      </c>
      <c r="D8" s="11" t="s">
        <v>12</v>
      </c>
      <c r="E8" s="11"/>
    </row>
    <row r="9" spans="1:5" ht="30" customHeight="1" x14ac:dyDescent="0.3">
      <c r="A9" s="19" t="s">
        <v>48</v>
      </c>
      <c r="C9" s="20">
        <f>SUBTOTAL(109,РасхЯнв[Сумма])</f>
        <v>861</v>
      </c>
    </row>
    <row r="10" spans="1:5" ht="30" customHeight="1" x14ac:dyDescent="0.3">
      <c r="A10" s="13"/>
      <c r="B10" s="13"/>
      <c r="C10" s="14"/>
      <c r="D10" s="13"/>
      <c r="E10" s="13"/>
    </row>
  </sheetData>
  <mergeCells count="1">
    <mergeCell ref="A1:C1"/>
  </mergeCells>
  <dataValidations count="12">
    <dataValidation type="list" errorStyle="warning" allowBlank="1" showInputMessage="1" showErrorMessage="1" error="Чтобы добавить пункт расхода в сводный лист, его нужно выбрать в раскрывающемся списке." sqref="D3:D8">
      <formula1>КатегорииРасходов</formula1>
    </dataValidation>
    <dataValidation type="custom" errorStyle="warning" allowBlank="1" showInputMessage="1" showErrorMessage="1" errorTitle="Проверка суммы" error="Сумма должна быть числом." sqref="C8">
      <formula1>ISNUMBER($C8)</formula1>
    </dataValidation>
    <dataValidation type="custom" errorStyle="warning" allowBlank="1" showInputMessage="1" showErrorMessage="1" error="Чтобы добавить этот пункт расходов в сводный лист, необходимо указать дату за январь." sqref="A3:A8">
      <formula1>MONTH($A3)=1</formula1>
    </dataValidation>
    <dataValidation allowBlank="1" showInputMessage="1" showErrorMessage="1" prompt="Подробные сведения о расходах приведены в таблице в этом листе. Гиперссылки для перехода к сводному листу и листу советов находятся в ячейках D1 и E1 соответственно." sqref="A1:C1"/>
    <dataValidation allowBlank="1" showInputMessage="1" showErrorMessage="1" prompt="Гиперссылка для перехода к сводному листу" sqref="D1"/>
    <dataValidation allowBlank="1" showInputMessage="1" showErrorMessage="1" prompt="Гиперссылка для перехода к листу советов" sqref="E1"/>
    <dataValidation allowBlank="1" showInputMessage="1" showErrorMessage="1" prompt="Укажите дату расхода в этом столбце." sqref="A2"/>
    <dataValidation allowBlank="1" showInputMessage="1" showErrorMessage="1" prompt="Введите номер заказа на покупку в этом столбце." sqref="B2"/>
    <dataValidation allowBlank="1" showInputMessage="1" showErrorMessage="1" prompt="Укажите сумму расходов в этом столбце." sqref="C2"/>
    <dataValidation allowBlank="1" showInputMessage="1" showErrorMessage="1" prompt="Список категорий расходов автоматически заполняется на основе данных столбца &quot;Расходы&quot; таблицы &quot;Сводка расходов&quot; в сводном листе. Для перемещения по списку нажмите клавиши ALT+СТРЕЛКА ВНИЗ. Выберите категорию, нажав клавишу ВВОД." sqref="D2"/>
    <dataValidation allowBlank="1" showInputMessage="1" showErrorMessage="1" prompt="Введите описание расхода в этом столбце." sqref="E2"/>
    <dataValidation type="custom" errorStyle="warning" allowBlank="1" showInputMessage="1" showErrorMessage="1" errorTitle="Проверка суммы" error="Сумма должна быть числом." sqref="C3 C4 C5 C6 C7">
      <formula1>ISNUMBER($C3)</formula1>
    </dataValidation>
  </dataValidations>
  <hyperlinks>
    <hyperlink ref="D1" location="сводка!A1" tooltip="Выберите, чтобы просмотреть сводку." display="Сводка"/>
    <hyperlink ref="E1" location="советы!A1" tooltip="Выберите, чтобы перейти к листу советов." display="Советы"/>
  </hyperlinks>
  <printOptions horizontalCentered="1"/>
  <pageMargins left="0.7" right="0.7" top="0.75" bottom="0.75" header="0.3" footer="0.3"/>
  <pageSetup paperSize="9" fitToHeight="0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4"/>
    <pageSetUpPr autoPageBreaks="0" fitToPage="1"/>
  </sheetPr>
  <dimension ref="A1:E10"/>
  <sheetViews>
    <sheetView showGridLines="0" workbookViewId="0">
      <selection sqref="A1:C1"/>
    </sheetView>
  </sheetViews>
  <sheetFormatPr defaultColWidth="9.140625" defaultRowHeight="30" customHeight="1" x14ac:dyDescent="0.3"/>
  <cols>
    <col min="1" max="1" width="15.5703125" style="3" customWidth="1"/>
    <col min="2" max="2" width="32" style="3" customWidth="1"/>
    <col min="3" max="3" width="15.5703125" style="3" customWidth="1"/>
    <col min="4" max="5" width="30.5703125" style="3" customWidth="1"/>
    <col min="6" max="16384" width="9.140625" style="3"/>
  </cols>
  <sheetData>
    <row r="1" spans="1:5" ht="35.1" customHeight="1" x14ac:dyDescent="0.6">
      <c r="A1" s="24" t="s">
        <v>37</v>
      </c>
      <c r="B1" s="24"/>
      <c r="C1" s="24"/>
      <c r="D1" s="9" t="s">
        <v>33</v>
      </c>
      <c r="E1" s="9" t="s">
        <v>25</v>
      </c>
    </row>
    <row r="2" spans="1:5" ht="17.100000000000001" customHeight="1" x14ac:dyDescent="0.3">
      <c r="A2" s="16" t="s">
        <v>28</v>
      </c>
      <c r="B2" s="16" t="s">
        <v>29</v>
      </c>
      <c r="C2" s="16" t="s">
        <v>32</v>
      </c>
      <c r="D2" s="16" t="s">
        <v>34</v>
      </c>
      <c r="E2" s="16" t="s">
        <v>35</v>
      </c>
    </row>
    <row r="3" spans="1:5" ht="30" customHeight="1" x14ac:dyDescent="0.3">
      <c r="A3" s="10">
        <f ca="1">DATE(YEAR(TODAY()),2,3)</f>
        <v>42769</v>
      </c>
      <c r="B3" s="11" t="s">
        <v>30</v>
      </c>
      <c r="C3" s="12">
        <v>33</v>
      </c>
      <c r="D3" s="11" t="s">
        <v>8</v>
      </c>
      <c r="E3" s="11" t="s">
        <v>36</v>
      </c>
    </row>
    <row r="4" spans="1:5" ht="30" customHeight="1" x14ac:dyDescent="0.3">
      <c r="A4" s="10">
        <f ca="1">DATE(YEAR(TODAY()),2,4)</f>
        <v>42770</v>
      </c>
      <c r="B4" s="11" t="s">
        <v>31</v>
      </c>
      <c r="C4" s="12">
        <v>238</v>
      </c>
      <c r="D4" s="11" t="s">
        <v>9</v>
      </c>
      <c r="E4" s="11"/>
    </row>
    <row r="5" spans="1:5" ht="30" customHeight="1" x14ac:dyDescent="0.3">
      <c r="A5" s="10"/>
      <c r="B5" s="11"/>
      <c r="C5" s="12">
        <v>342</v>
      </c>
      <c r="D5" s="11" t="s">
        <v>8</v>
      </c>
      <c r="E5" s="11"/>
    </row>
    <row r="6" spans="1:5" ht="30" customHeight="1" x14ac:dyDescent="0.3">
      <c r="A6" s="10"/>
      <c r="B6" s="11"/>
      <c r="C6" s="12">
        <v>110</v>
      </c>
      <c r="D6" s="11" t="s">
        <v>10</v>
      </c>
      <c r="E6" s="11"/>
    </row>
    <row r="7" spans="1:5" ht="30" customHeight="1" x14ac:dyDescent="0.3">
      <c r="A7" s="10"/>
      <c r="B7" s="11"/>
      <c r="C7" s="12">
        <v>84</v>
      </c>
      <c r="D7" s="11" t="s">
        <v>11</v>
      </c>
      <c r="E7" s="11"/>
    </row>
    <row r="8" spans="1:5" ht="30" customHeight="1" x14ac:dyDescent="0.3">
      <c r="A8" s="10"/>
      <c r="B8" s="11"/>
      <c r="C8" s="12">
        <v>54</v>
      </c>
      <c r="D8" s="11" t="s">
        <v>12</v>
      </c>
      <c r="E8" s="11"/>
    </row>
    <row r="9" spans="1:5" ht="30" customHeight="1" x14ac:dyDescent="0.3">
      <c r="A9" s="17" t="s">
        <v>48</v>
      </c>
      <c r="B9" s="13"/>
      <c r="C9" s="14">
        <f>SUBTOTAL(109,РасхФев[Сумма])</f>
        <v>861</v>
      </c>
      <c r="D9" s="13"/>
      <c r="E9" s="13"/>
    </row>
    <row r="10" spans="1:5" ht="30" customHeight="1" x14ac:dyDescent="0.3">
      <c r="A10" s="18"/>
      <c r="B10" s="13"/>
      <c r="C10" s="14"/>
      <c r="D10" s="13"/>
      <c r="E10" s="13"/>
    </row>
  </sheetData>
  <mergeCells count="1">
    <mergeCell ref="A1:C1"/>
  </mergeCells>
  <dataValidations count="11">
    <dataValidation type="list" errorStyle="warning" allowBlank="1" showInputMessage="1" showErrorMessage="1" error="Чтобы добавить пункт расхода в сводный лист, его нужно выбрать в раскрывающемся списке." sqref="D3:D8">
      <formula1>КатегорииРасходов</formula1>
    </dataValidation>
    <dataValidation allowBlank="1" showInputMessage="1" showErrorMessage="1" prompt="Подробные сведения о расходах приведены в таблице в этом листе. Гиперссылки для перехода к сводному листу и листу советов находятся в ячейках D1 и E1 соответственно." sqref="A1:C1"/>
    <dataValidation allowBlank="1" showInputMessage="1" showErrorMessage="1" prompt="Гиперссылка для перехода к сводному листу" sqref="D1"/>
    <dataValidation allowBlank="1" showInputMessage="1" showErrorMessage="1" prompt="Гиперссылка для перехода к листу советов" sqref="E1"/>
    <dataValidation allowBlank="1" showInputMessage="1" showErrorMessage="1" prompt="Укажите дату расхода в этом столбце." sqref="A2"/>
    <dataValidation allowBlank="1" showInputMessage="1" showErrorMessage="1" prompt="Введите номер заказа на покупку в этом столбце." sqref="B2"/>
    <dataValidation allowBlank="1" showInputMessage="1" showErrorMessage="1" prompt="Укажите сумму расходов в этом столбце." sqref="C2"/>
    <dataValidation allowBlank="1" showInputMessage="1" showErrorMessage="1" prompt="Список категорий расходов автоматически заполняется на основе данных столбца &quot;Расходы&quot; таблицы &quot;Сводка расходов&quot; в сводном листе. Для перемещения по списку нажмите клавиши ALT+СТРЕЛКА ВНИЗ. Выберите категорию, нажав клавишу ВВОД." sqref="D2"/>
    <dataValidation allowBlank="1" showInputMessage="1" showErrorMessage="1" prompt="Введите описание расхода в этом столбце." sqref="E2"/>
    <dataValidation type="custom" errorStyle="warning" allowBlank="1" showInputMessage="1" showErrorMessage="1" errorTitle="Проверка суммы" error="Сумма должна быть числом." sqref="C3:C8">
      <formula1>ISNUMBER($C3)</formula1>
    </dataValidation>
    <dataValidation type="custom" errorStyle="warning" allowBlank="1" showInputMessage="1" showErrorMessage="1" error="Чтобы добавить этот пункт расходов в сводный лист, необходимо указать дату за февраль." sqref="A3:A8">
      <formula1>MONTH($A3)=2</formula1>
    </dataValidation>
  </dataValidations>
  <hyperlinks>
    <hyperlink ref="D1" location="сводка!A1" tooltip="Выберите, чтобы просмотреть сводку." display="Сводка"/>
    <hyperlink ref="E1" location="советы!A1" tooltip="Выберите, чтобы перейти к листу советов." display="Советы"/>
  </hyperlinks>
  <printOptions horizontalCentered="1"/>
  <pageMargins left="0.7" right="0.7" top="0.75" bottom="0.75" header="0.3" footer="0.3"/>
  <pageSetup paperSize="9" fitToHeight="0"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4" tint="0.39997558519241921"/>
    <pageSetUpPr autoPageBreaks="0" fitToPage="1"/>
  </sheetPr>
  <dimension ref="A1:E10"/>
  <sheetViews>
    <sheetView showGridLines="0" workbookViewId="0">
      <selection sqref="A1:C1"/>
    </sheetView>
  </sheetViews>
  <sheetFormatPr defaultColWidth="9.140625" defaultRowHeight="30" customHeight="1" x14ac:dyDescent="0.3"/>
  <cols>
    <col min="1" max="1" width="15.5703125" style="3" customWidth="1"/>
    <col min="2" max="2" width="32" style="3" customWidth="1"/>
    <col min="3" max="3" width="15.5703125" style="3" customWidth="1"/>
    <col min="4" max="5" width="30.5703125" style="3" customWidth="1"/>
    <col min="6" max="16384" width="9.140625" style="3"/>
  </cols>
  <sheetData>
    <row r="1" spans="1:5" ht="35.1" customHeight="1" x14ac:dyDescent="0.6">
      <c r="A1" s="24" t="s">
        <v>38</v>
      </c>
      <c r="B1" s="24"/>
      <c r="C1" s="24"/>
      <c r="D1" s="9" t="s">
        <v>33</v>
      </c>
      <c r="E1" s="9" t="s">
        <v>25</v>
      </c>
    </row>
    <row r="2" spans="1:5" ht="17.100000000000001" customHeight="1" x14ac:dyDescent="0.3">
      <c r="A2" s="16" t="s">
        <v>28</v>
      </c>
      <c r="B2" s="16" t="s">
        <v>29</v>
      </c>
      <c r="C2" s="16" t="s">
        <v>32</v>
      </c>
      <c r="D2" s="16" t="s">
        <v>34</v>
      </c>
      <c r="E2" s="16" t="s">
        <v>35</v>
      </c>
    </row>
    <row r="3" spans="1:5" ht="30" customHeight="1" x14ac:dyDescent="0.3">
      <c r="A3" s="10">
        <f ca="1">DATE(YEAR(TODAY()),3,5)</f>
        <v>42799</v>
      </c>
      <c r="B3" s="11" t="s">
        <v>30</v>
      </c>
      <c r="C3" s="12">
        <v>33</v>
      </c>
      <c r="D3" s="11" t="s">
        <v>8</v>
      </c>
      <c r="E3" s="11" t="s">
        <v>36</v>
      </c>
    </row>
    <row r="4" spans="1:5" ht="30" customHeight="1" x14ac:dyDescent="0.3">
      <c r="A4" s="10">
        <f ca="1">DATE(YEAR(TODAY()),3,6)</f>
        <v>42800</v>
      </c>
      <c r="B4" s="11" t="s">
        <v>31</v>
      </c>
      <c r="C4" s="12">
        <v>238</v>
      </c>
      <c r="D4" s="11" t="s">
        <v>9</v>
      </c>
      <c r="E4" s="11"/>
    </row>
    <row r="5" spans="1:5" ht="30" customHeight="1" x14ac:dyDescent="0.3">
      <c r="A5" s="10"/>
      <c r="B5" s="11"/>
      <c r="C5" s="12">
        <v>55</v>
      </c>
      <c r="D5" s="11" t="s">
        <v>12</v>
      </c>
      <c r="E5" s="11"/>
    </row>
    <row r="6" spans="1:5" ht="30" customHeight="1" x14ac:dyDescent="0.3">
      <c r="A6" s="10"/>
      <c r="B6" s="11"/>
      <c r="C6" s="12">
        <v>110</v>
      </c>
      <c r="D6" s="11" t="s">
        <v>10</v>
      </c>
      <c r="E6" s="11"/>
    </row>
    <row r="7" spans="1:5" ht="30" customHeight="1" x14ac:dyDescent="0.3">
      <c r="A7" s="10"/>
      <c r="B7" s="11"/>
      <c r="C7" s="12">
        <v>84</v>
      </c>
      <c r="D7" s="11" t="s">
        <v>11</v>
      </c>
      <c r="E7" s="11"/>
    </row>
    <row r="8" spans="1:5" ht="30" customHeight="1" x14ac:dyDescent="0.3">
      <c r="A8" s="10"/>
      <c r="B8" s="11"/>
      <c r="C8" s="12">
        <v>54</v>
      </c>
      <c r="D8" s="11" t="s">
        <v>12</v>
      </c>
      <c r="E8" s="11"/>
    </row>
    <row r="9" spans="1:5" ht="30" customHeight="1" x14ac:dyDescent="0.3">
      <c r="A9" s="13" t="s">
        <v>48</v>
      </c>
      <c r="B9" s="13"/>
      <c r="C9" s="14">
        <f>SUBTOTAL(109,РасхМар[Сумма])</f>
        <v>574</v>
      </c>
      <c r="D9" s="13"/>
      <c r="E9" s="13"/>
    </row>
    <row r="10" spans="1:5" ht="30" customHeight="1" x14ac:dyDescent="0.3">
      <c r="A10" s="13"/>
      <c r="B10" s="13"/>
      <c r="C10" s="14"/>
      <c r="D10" s="13"/>
      <c r="E10" s="13"/>
    </row>
  </sheetData>
  <mergeCells count="1">
    <mergeCell ref="A1:C1"/>
  </mergeCells>
  <dataValidations count="11">
    <dataValidation type="list" errorStyle="warning" allowBlank="1" showInputMessage="1" showErrorMessage="1" error="Чтобы добавить пункт расхода в сводный лист, его нужно выбрать в раскрывающемся списке." sqref="D3:D8">
      <formula1>КатегорииРасходов</formula1>
    </dataValidation>
    <dataValidation allowBlank="1" showInputMessage="1" showErrorMessage="1" prompt="Подробные сведения о расходах приведены в таблице в этом листе. Гиперссылки для перехода к сводному листу и листу советов находятся в ячейках D1 и E1 соответственно." sqref="A1:C1"/>
    <dataValidation allowBlank="1" showInputMessage="1" showErrorMessage="1" prompt="Гиперссылка для перехода к сводному листу" sqref="D1"/>
    <dataValidation allowBlank="1" showInputMessage="1" showErrorMessage="1" prompt="Гиперссылка для перехода к листу советов" sqref="E1"/>
    <dataValidation allowBlank="1" showInputMessage="1" showErrorMessage="1" prompt="Укажите дату расхода в этом столбце." sqref="A2"/>
    <dataValidation allowBlank="1" showInputMessage="1" showErrorMessage="1" prompt="Введите номер заказа на покупку в этом столбце." sqref="B2"/>
    <dataValidation allowBlank="1" showInputMessage="1" showErrorMessage="1" prompt="Укажите сумму расходов в этом столбце." sqref="C2"/>
    <dataValidation allowBlank="1" showInputMessage="1" showErrorMessage="1" prompt="Список категорий расходов автоматически заполняется на основе данных столбца &quot;Расходы&quot; таблицы &quot;Сводка расходов&quot; в сводном листе. Для перемещения по списку нажмите клавиши ALT+СТРЕЛКА ВНИЗ. Выберите категорию, нажав клавишу ВВОД." sqref="D2"/>
    <dataValidation allowBlank="1" showInputMessage="1" showErrorMessage="1" prompt="Введите описание расхода в этом столбце." sqref="E2"/>
    <dataValidation type="custom" errorStyle="warning" allowBlank="1" showInputMessage="1" showErrorMessage="1" errorTitle="Проверка суммы" error="Сумма должна быть числом." sqref="C3:C8">
      <formula1>ISNUMBER($C3)</formula1>
    </dataValidation>
    <dataValidation type="custom" errorStyle="warning" allowBlank="1" showInputMessage="1" showErrorMessage="1" error="Чтобы добавить этот пункт расходов в сводный лист, необходимо указать дату за март." sqref="A3:A8">
      <formula1>MONTH($A3)=3</formula1>
    </dataValidation>
  </dataValidations>
  <hyperlinks>
    <hyperlink ref="D1" location="сводка!A1" tooltip="Выберите, чтобы просмотреть сводку." display="Сводка"/>
    <hyperlink ref="E1" location="советы!A1" tooltip="Выберите, чтобы перейти к листу советов." display="Советы"/>
  </hyperlinks>
  <printOptions horizontalCentered="1"/>
  <pageMargins left="0.7" right="0.7" top="0.75" bottom="0.75" header="0.3" footer="0.3"/>
  <pageSetup paperSize="9" fitToHeight="0"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4" tint="0.59999389629810485"/>
    <pageSetUpPr autoPageBreaks="0" fitToPage="1"/>
  </sheetPr>
  <dimension ref="A1:E10"/>
  <sheetViews>
    <sheetView showGridLines="0" workbookViewId="0">
      <selection sqref="A1:C1"/>
    </sheetView>
  </sheetViews>
  <sheetFormatPr defaultColWidth="9.140625" defaultRowHeight="30" customHeight="1" x14ac:dyDescent="0.3"/>
  <cols>
    <col min="1" max="1" width="15.5703125" style="3" customWidth="1"/>
    <col min="2" max="2" width="32" style="3" customWidth="1"/>
    <col min="3" max="3" width="15.5703125" style="3" customWidth="1"/>
    <col min="4" max="5" width="30.5703125" style="3" customWidth="1"/>
    <col min="6" max="16384" width="9.140625" style="3"/>
  </cols>
  <sheetData>
    <row r="1" spans="1:5" ht="35.1" customHeight="1" x14ac:dyDescent="0.6">
      <c r="A1" s="24" t="s">
        <v>39</v>
      </c>
      <c r="B1" s="24"/>
      <c r="C1" s="25"/>
      <c r="D1" s="9" t="s">
        <v>33</v>
      </c>
      <c r="E1" s="9" t="s">
        <v>25</v>
      </c>
    </row>
    <row r="2" spans="1:5" ht="17.100000000000001" customHeight="1" x14ac:dyDescent="0.3">
      <c r="A2" s="16" t="s">
        <v>28</v>
      </c>
      <c r="B2" s="16" t="s">
        <v>29</v>
      </c>
      <c r="C2" s="16" t="s">
        <v>32</v>
      </c>
      <c r="D2" s="16" t="s">
        <v>34</v>
      </c>
      <c r="E2" s="16" t="s">
        <v>35</v>
      </c>
    </row>
    <row r="3" spans="1:5" ht="30" customHeight="1" x14ac:dyDescent="0.3">
      <c r="A3" s="10">
        <f ca="1">DATE(YEAR(TODAY()),4,4)</f>
        <v>42829</v>
      </c>
      <c r="B3" s="11" t="s">
        <v>30</v>
      </c>
      <c r="C3" s="12">
        <v>45</v>
      </c>
      <c r="D3" s="11" t="s">
        <v>8</v>
      </c>
      <c r="E3" s="11" t="s">
        <v>36</v>
      </c>
    </row>
    <row r="4" spans="1:5" ht="30" customHeight="1" x14ac:dyDescent="0.3">
      <c r="A4" s="10">
        <f ca="1">DATE(YEAR(TODAY()),4,8)</f>
        <v>42833</v>
      </c>
      <c r="B4" s="11" t="s">
        <v>31</v>
      </c>
      <c r="C4" s="12">
        <v>123</v>
      </c>
      <c r="D4" s="11" t="s">
        <v>9</v>
      </c>
      <c r="E4" s="11"/>
    </row>
    <row r="5" spans="1:5" ht="30" customHeight="1" x14ac:dyDescent="0.3">
      <c r="A5" s="10"/>
      <c r="B5" s="11"/>
      <c r="C5" s="12">
        <v>342</v>
      </c>
      <c r="D5" s="11" t="s">
        <v>11</v>
      </c>
      <c r="E5" s="11"/>
    </row>
    <row r="6" spans="1:5" ht="30" customHeight="1" x14ac:dyDescent="0.3">
      <c r="A6" s="10"/>
      <c r="B6" s="11"/>
      <c r="C6" s="12">
        <v>125</v>
      </c>
      <c r="D6" s="11" t="s">
        <v>10</v>
      </c>
      <c r="E6" s="11"/>
    </row>
    <row r="7" spans="1:5" ht="30" customHeight="1" x14ac:dyDescent="0.3">
      <c r="A7" s="10"/>
      <c r="B7" s="11"/>
      <c r="C7" s="12">
        <v>84</v>
      </c>
      <c r="D7" s="11" t="s">
        <v>11</v>
      </c>
      <c r="E7" s="11"/>
    </row>
    <row r="8" spans="1:5" ht="30" customHeight="1" x14ac:dyDescent="0.3">
      <c r="A8" s="10"/>
      <c r="B8" s="11"/>
      <c r="C8" s="12">
        <v>98</v>
      </c>
      <c r="D8" s="11" t="s">
        <v>12</v>
      </c>
      <c r="E8" s="11"/>
    </row>
    <row r="9" spans="1:5" ht="30" customHeight="1" x14ac:dyDescent="0.3">
      <c r="A9" s="13" t="s">
        <v>48</v>
      </c>
      <c r="B9" s="13"/>
      <c r="C9" s="14">
        <f>SUBTOTAL(109,РасхАпр[Сумма])</f>
        <v>817</v>
      </c>
      <c r="D9" s="13"/>
      <c r="E9" s="13"/>
    </row>
    <row r="10" spans="1:5" ht="30" customHeight="1" x14ac:dyDescent="0.3">
      <c r="A10" s="13"/>
      <c r="B10" s="13"/>
      <c r="C10" s="14"/>
      <c r="D10" s="13"/>
      <c r="E10" s="13"/>
    </row>
  </sheetData>
  <mergeCells count="1">
    <mergeCell ref="A1:C1"/>
  </mergeCells>
  <dataValidations count="11">
    <dataValidation type="list" errorStyle="warning" allowBlank="1" showInputMessage="1" showErrorMessage="1" error="Чтобы добавить пункт расхода в сводный лист, его нужно выбрать в раскрывающемся списке." sqref="D3:D8">
      <formula1>КатегорииРасходов</formula1>
    </dataValidation>
    <dataValidation allowBlank="1" showInputMessage="1" showErrorMessage="1" prompt="Подробные сведения о расходах приведены в таблице в этом листе. Гиперссылки для перехода к сводному листу и листу советов находятся в ячейках D1 и E1 соответственно." sqref="A1:C1"/>
    <dataValidation allowBlank="1" showInputMessage="1" showErrorMessage="1" prompt="Гиперссылка для перехода к сводному листу" sqref="D1"/>
    <dataValidation allowBlank="1" showInputMessage="1" showErrorMessage="1" prompt="Гиперссылка для перехода к листу советов" sqref="E1"/>
    <dataValidation allowBlank="1" showInputMessage="1" showErrorMessage="1" prompt="Укажите дату расхода в этом столбце." sqref="A2"/>
    <dataValidation allowBlank="1" showInputMessage="1" showErrorMessage="1" prompt="Введите номер заказа на покупку в этом столбце." sqref="B2"/>
    <dataValidation allowBlank="1" showInputMessage="1" showErrorMessage="1" prompt="Укажите сумму расходов в этом столбце." sqref="C2"/>
    <dataValidation allowBlank="1" showInputMessage="1" showErrorMessage="1" prompt="Список категорий расходов автоматически заполняется на основе данных столбца &quot;Расходы&quot; таблицы &quot;Сводка расходов&quot; в сводном листе. Для перемещения по списку нажмите клавиши ALT+СТРЕЛКА ВНИЗ. Выберите категорию, нажав клавишу ВВОД." sqref="D2"/>
    <dataValidation allowBlank="1" showInputMessage="1" showErrorMessage="1" prompt="Введите описание расхода в этом столбце." sqref="E2"/>
    <dataValidation type="custom" errorStyle="warning" allowBlank="1" showInputMessage="1" showErrorMessage="1" errorTitle="Проверка суммы" error="Сумма должна быть числом." sqref="C3:C8">
      <formula1>ISNUMBER($C3)</formula1>
    </dataValidation>
    <dataValidation type="custom" errorStyle="warning" allowBlank="1" showInputMessage="1" showErrorMessage="1" error="Чтобы добавить этот пункт расходов в сводный лист, необходимо указать дату за апрель." sqref="A3:A8">
      <formula1>MONTH($A3)=4</formula1>
    </dataValidation>
  </dataValidations>
  <hyperlinks>
    <hyperlink ref="D1" location="сводка!A1" tooltip="Выберите, чтобы просмотреть сводку." display="Сводка"/>
    <hyperlink ref="E1" location="советы!A1" tooltip="Выберите, чтобы перейти к листу советов." display="Советы"/>
  </hyperlinks>
  <printOptions horizontalCentered="1"/>
  <pageMargins left="0.7" right="0.7" top="0.75" bottom="0.75" header="0.3" footer="0.3"/>
  <pageSetup paperSize="9" fitToHeight="0" orientation="portrait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4" tint="0.79998168889431442"/>
    <pageSetUpPr autoPageBreaks="0" fitToPage="1"/>
  </sheetPr>
  <dimension ref="A1:E10"/>
  <sheetViews>
    <sheetView showGridLines="0" workbookViewId="0">
      <selection sqref="A1:C1"/>
    </sheetView>
  </sheetViews>
  <sheetFormatPr defaultColWidth="9.140625" defaultRowHeight="30" customHeight="1" x14ac:dyDescent="0.3"/>
  <cols>
    <col min="1" max="1" width="15.5703125" style="3" customWidth="1"/>
    <col min="2" max="2" width="32" style="3" customWidth="1"/>
    <col min="3" max="3" width="15.5703125" style="3" customWidth="1"/>
    <col min="4" max="5" width="30.5703125" style="3" customWidth="1"/>
    <col min="6" max="16384" width="9.140625" style="3"/>
  </cols>
  <sheetData>
    <row r="1" spans="1:5" ht="35.1" customHeight="1" x14ac:dyDescent="0.6">
      <c r="A1" s="24" t="s">
        <v>40</v>
      </c>
      <c r="B1" s="24"/>
      <c r="C1" s="25"/>
      <c r="D1" s="9" t="s">
        <v>33</v>
      </c>
      <c r="E1" s="9" t="s">
        <v>25</v>
      </c>
    </row>
    <row r="2" spans="1:5" ht="17.100000000000001" customHeight="1" x14ac:dyDescent="0.3">
      <c r="A2" s="16" t="s">
        <v>28</v>
      </c>
      <c r="B2" s="16" t="s">
        <v>29</v>
      </c>
      <c r="C2" s="16" t="s">
        <v>32</v>
      </c>
      <c r="D2" s="16" t="s">
        <v>34</v>
      </c>
      <c r="E2" s="16" t="s">
        <v>35</v>
      </c>
    </row>
    <row r="3" spans="1:5" ht="30" customHeight="1" x14ac:dyDescent="0.3">
      <c r="A3" s="10">
        <f ca="1">DATE(YEAR(TODAY()),5,3)</f>
        <v>42858</v>
      </c>
      <c r="B3" s="11" t="s">
        <v>30</v>
      </c>
      <c r="C3" s="12">
        <v>33</v>
      </c>
      <c r="D3" s="11" t="s">
        <v>8</v>
      </c>
      <c r="E3" s="11" t="s">
        <v>36</v>
      </c>
    </row>
    <row r="4" spans="1:5" ht="30" customHeight="1" x14ac:dyDescent="0.3">
      <c r="A4" s="10">
        <f ca="1">DATE(YEAR(TODAY()),5,8)</f>
        <v>42863</v>
      </c>
      <c r="B4" s="11" t="s">
        <v>31</v>
      </c>
      <c r="C4" s="12">
        <v>111</v>
      </c>
      <c r="D4" s="11" t="s">
        <v>9</v>
      </c>
      <c r="E4" s="11"/>
    </row>
    <row r="5" spans="1:5" ht="30" customHeight="1" x14ac:dyDescent="0.3">
      <c r="A5" s="10"/>
      <c r="B5" s="11"/>
      <c r="C5" s="12">
        <v>342</v>
      </c>
      <c r="D5" s="11" t="s">
        <v>8</v>
      </c>
      <c r="E5" s="11"/>
    </row>
    <row r="6" spans="1:5" ht="30" customHeight="1" x14ac:dyDescent="0.3">
      <c r="A6" s="10"/>
      <c r="B6" s="11"/>
      <c r="C6" s="12">
        <v>333</v>
      </c>
      <c r="D6" s="11" t="s">
        <v>10</v>
      </c>
      <c r="E6" s="11"/>
    </row>
    <row r="7" spans="1:5" ht="30" customHeight="1" x14ac:dyDescent="0.3">
      <c r="A7" s="10"/>
      <c r="B7" s="11"/>
      <c r="C7" s="12">
        <v>125</v>
      </c>
      <c r="D7" s="11" t="s">
        <v>11</v>
      </c>
      <c r="E7" s="11"/>
    </row>
    <row r="8" spans="1:5" ht="30" customHeight="1" x14ac:dyDescent="0.3">
      <c r="A8" s="10"/>
      <c r="B8" s="11"/>
      <c r="C8" s="12">
        <v>33</v>
      </c>
      <c r="D8" s="11" t="s">
        <v>12</v>
      </c>
      <c r="E8" s="11"/>
    </row>
    <row r="9" spans="1:5" ht="30" customHeight="1" x14ac:dyDescent="0.3">
      <c r="A9" s="13" t="s">
        <v>48</v>
      </c>
      <c r="C9" s="14">
        <f>SUBTOTAL(109,РасхМай[Сумма])</f>
        <v>977</v>
      </c>
      <c r="E9" s="13"/>
    </row>
    <row r="10" spans="1:5" ht="30" customHeight="1" x14ac:dyDescent="0.3">
      <c r="A10" s="13"/>
      <c r="B10" s="13"/>
      <c r="C10" s="14"/>
      <c r="D10" s="13"/>
      <c r="E10" s="13"/>
    </row>
  </sheetData>
  <mergeCells count="1">
    <mergeCell ref="A1:C1"/>
  </mergeCells>
  <dataValidations count="11">
    <dataValidation type="custom" errorStyle="warning" allowBlank="1" showInputMessage="1" showErrorMessage="1" errorTitle="Проверка суммы" error="Сумма должна быть числом." sqref="C3:C8">
      <formula1>ISNUMBER($C3)</formula1>
    </dataValidation>
    <dataValidation type="custom" errorStyle="warning" allowBlank="1" showInputMessage="1" showErrorMessage="1" error="Чтобы добавить этот пункт расходов в сводный лист, необходимо указать дату за май." sqref="A3:A8">
      <formula1>MONTH($A3)=5</formula1>
    </dataValidation>
    <dataValidation type="list" errorStyle="warning" allowBlank="1" showInputMessage="1" showErrorMessage="1" error="Чтобы добавить пункт расхода в сводный лист, его нужно выбрать в раскрывающемся списке." sqref="D3:D8">
      <formula1>КатегорииРасходов</formula1>
    </dataValidation>
    <dataValidation allowBlank="1" showInputMessage="1" showErrorMessage="1" prompt="Подробные сведения о расходах приведены в таблице в этом листе. Гиперссылки для перехода к сводному листу и листу советов находятся в ячейках D1 и E1 соответственно." sqref="A1:C1"/>
    <dataValidation allowBlank="1" showInputMessage="1" showErrorMessage="1" prompt="Гиперссылка для перехода к сводному листу" sqref="D1"/>
    <dataValidation allowBlank="1" showInputMessage="1" showErrorMessage="1" prompt="Гиперссылка для перехода к листу советов" sqref="E1"/>
    <dataValidation allowBlank="1" showInputMessage="1" showErrorMessage="1" prompt="Укажите дату расхода в этом столбце." sqref="A2"/>
    <dataValidation allowBlank="1" showInputMessage="1" showErrorMessage="1" prompt="Введите номер заказа на покупку в этом столбце." sqref="B2"/>
    <dataValidation allowBlank="1" showInputMessage="1" showErrorMessage="1" prompt="Укажите сумму расходов в этом столбце." sqref="C2"/>
    <dataValidation allowBlank="1" showInputMessage="1" showErrorMessage="1" prompt="Список категорий расходов автоматически заполняется на основе данных столбца &quot;Расходы&quot; таблицы &quot;Сводка расходов&quot; в сводном листе. Для перемещения по списку нажмите клавиши ALT+СТРЕЛКА ВНИЗ. Выберите категорию, нажав клавишу ВВОД." sqref="D2"/>
    <dataValidation allowBlank="1" showInputMessage="1" showErrorMessage="1" prompt="Введите описание расхода в этом столбце." sqref="E2"/>
  </dataValidations>
  <hyperlinks>
    <hyperlink ref="D1" location="сводка!A1" tooltip="Выберите, чтобы просмотреть сводку." display="Сводка"/>
    <hyperlink ref="E1" location="советы!A1" tooltip="Выберите, чтобы перейти к листу советов." display="Советы"/>
  </hyperlinks>
  <printOptions horizontalCentered="1"/>
  <pageMargins left="0.7" right="0.7" top="0.75" bottom="0.75" header="0.3" footer="0.3"/>
  <pageSetup paperSize="9" fitToHeight="0" orientation="portrait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5" tint="-0.499984740745262"/>
    <pageSetUpPr autoPageBreaks="0" fitToPage="1"/>
  </sheetPr>
  <dimension ref="A1:E10"/>
  <sheetViews>
    <sheetView showGridLines="0" workbookViewId="0">
      <selection sqref="A1:C1"/>
    </sheetView>
  </sheetViews>
  <sheetFormatPr defaultColWidth="9.140625" defaultRowHeight="30" customHeight="1" x14ac:dyDescent="0.3"/>
  <cols>
    <col min="1" max="1" width="15.5703125" style="3" customWidth="1"/>
    <col min="2" max="2" width="32" style="3" customWidth="1"/>
    <col min="3" max="3" width="15.5703125" style="3" customWidth="1"/>
    <col min="4" max="5" width="30.5703125" style="3" customWidth="1"/>
    <col min="6" max="16384" width="9.140625" style="3"/>
  </cols>
  <sheetData>
    <row r="1" spans="1:5" ht="35.1" customHeight="1" x14ac:dyDescent="0.6">
      <c r="A1" s="24" t="s">
        <v>41</v>
      </c>
      <c r="B1" s="24"/>
      <c r="C1" s="25"/>
      <c r="D1" s="9" t="s">
        <v>33</v>
      </c>
      <c r="E1" s="9" t="s">
        <v>25</v>
      </c>
    </row>
    <row r="2" spans="1:5" ht="17.100000000000001" customHeight="1" x14ac:dyDescent="0.3">
      <c r="A2" s="16" t="s">
        <v>28</v>
      </c>
      <c r="B2" s="16" t="s">
        <v>29</v>
      </c>
      <c r="C2" s="16" t="s">
        <v>32</v>
      </c>
      <c r="D2" s="16" t="s">
        <v>34</v>
      </c>
      <c r="E2" s="16" t="s">
        <v>35</v>
      </c>
    </row>
    <row r="3" spans="1:5" ht="30" customHeight="1" x14ac:dyDescent="0.3">
      <c r="A3" s="10">
        <f ca="1">DATE(YEAR(TODAY()),6,7)</f>
        <v>42893</v>
      </c>
      <c r="B3" s="11" t="s">
        <v>30</v>
      </c>
      <c r="C3" s="12">
        <v>201</v>
      </c>
      <c r="D3" s="11" t="s">
        <v>8</v>
      </c>
      <c r="E3" s="11" t="s">
        <v>36</v>
      </c>
    </row>
    <row r="4" spans="1:5" ht="30" customHeight="1" x14ac:dyDescent="0.3">
      <c r="A4" s="10">
        <f ca="1">DATE(YEAR(TODAY()),6,8)</f>
        <v>42894</v>
      </c>
      <c r="B4" s="11" t="s">
        <v>31</v>
      </c>
      <c r="C4" s="12">
        <v>98</v>
      </c>
      <c r="D4" s="11" t="s">
        <v>9</v>
      </c>
      <c r="E4" s="11"/>
    </row>
    <row r="5" spans="1:5" ht="30" customHeight="1" x14ac:dyDescent="0.3">
      <c r="A5" s="10"/>
      <c r="B5" s="11"/>
      <c r="C5" s="12">
        <v>342</v>
      </c>
      <c r="D5" s="11" t="s">
        <v>12</v>
      </c>
      <c r="E5" s="11"/>
    </row>
    <row r="6" spans="1:5" ht="30" customHeight="1" x14ac:dyDescent="0.3">
      <c r="A6" s="10"/>
      <c r="B6" s="11"/>
      <c r="C6" s="12">
        <v>122</v>
      </c>
      <c r="D6" s="11" t="s">
        <v>10</v>
      </c>
      <c r="E6" s="11"/>
    </row>
    <row r="7" spans="1:5" ht="30" customHeight="1" x14ac:dyDescent="0.3">
      <c r="A7" s="10"/>
      <c r="B7" s="11"/>
      <c r="C7" s="12">
        <v>187</v>
      </c>
      <c r="D7" s="11" t="s">
        <v>11</v>
      </c>
      <c r="E7" s="11"/>
    </row>
    <row r="8" spans="1:5" ht="30" customHeight="1" x14ac:dyDescent="0.3">
      <c r="A8" s="10"/>
      <c r="B8" s="11"/>
      <c r="C8" s="12">
        <v>99</v>
      </c>
      <c r="D8" s="11" t="s">
        <v>12</v>
      </c>
      <c r="E8" s="11"/>
    </row>
    <row r="9" spans="1:5" ht="30" customHeight="1" x14ac:dyDescent="0.3">
      <c r="A9" s="13" t="s">
        <v>48</v>
      </c>
      <c r="B9" s="13"/>
      <c r="C9" s="14">
        <f>SUBTOTAL(109,РасхИюн[Сумма])</f>
        <v>1049</v>
      </c>
    </row>
    <row r="10" spans="1:5" ht="30" customHeight="1" x14ac:dyDescent="0.3">
      <c r="A10" s="13"/>
      <c r="B10" s="13"/>
      <c r="C10" s="14"/>
      <c r="D10" s="13"/>
      <c r="E10" s="13"/>
    </row>
  </sheetData>
  <mergeCells count="1">
    <mergeCell ref="A1:C1"/>
  </mergeCells>
  <dataValidations count="11">
    <dataValidation type="custom" errorStyle="warning" allowBlank="1" showInputMessage="1" showErrorMessage="1" errorTitle="Проверка суммы" error="Сумма должна быть числом." sqref="C3:C8">
      <formula1>ISNUMBER($C3)</formula1>
    </dataValidation>
    <dataValidation type="custom" errorStyle="warning" allowBlank="1" showInputMessage="1" showErrorMessage="1" error="Чтобы добавить этот пункт расходов в сводный лист, необходимо указать дату за июнь." sqref="A3:A8">
      <formula1>MONTH($A3)=6</formula1>
    </dataValidation>
    <dataValidation type="list" errorStyle="warning" allowBlank="1" showInputMessage="1" showErrorMessage="1" error="Чтобы добавить пункт расхода в сводный лист, его нужно выбрать в раскрывающемся списке." sqref="D3:D8">
      <formula1>КатегорииРасходов</formula1>
    </dataValidation>
    <dataValidation allowBlank="1" showInputMessage="1" showErrorMessage="1" prompt="Подробные сведения о расходах приведены в таблице в этом листе. Гиперссылки для перехода к сводному листу и листу советов находятся в ячейках D1 и E1 соответственно." sqref="A1:C1"/>
    <dataValidation allowBlank="1" showInputMessage="1" showErrorMessage="1" prompt="Гиперссылка для перехода к сводному листу" sqref="D1"/>
    <dataValidation allowBlank="1" showInputMessage="1" showErrorMessage="1" prompt="Гиперссылка для перехода к листу советов" sqref="E1"/>
    <dataValidation allowBlank="1" showInputMessage="1" showErrorMessage="1" prompt="Укажите дату расхода в этом столбце." sqref="A2"/>
    <dataValidation allowBlank="1" showInputMessage="1" showErrorMessage="1" prompt="Введите номер заказа на покупку в этом столбце." sqref="B2"/>
    <dataValidation allowBlank="1" showInputMessage="1" showErrorMessage="1" prompt="Укажите сумму расходов в этом столбце." sqref="C2"/>
    <dataValidation allowBlank="1" showInputMessage="1" showErrorMessage="1" prompt="Список категорий расходов автоматически заполняется на основе данных столбца &quot;Расходы&quot; таблицы &quot;Сводка расходов&quot; в сводном листе. Для перемещения по списку нажмите клавиши ALT+СТРЕЛКА ВНИЗ. Выберите категорию, нажав клавишу ВВОД." sqref="D2"/>
    <dataValidation allowBlank="1" showInputMessage="1" showErrorMessage="1" prompt="Введите описание расхода в этом столбце." sqref="E2"/>
  </dataValidations>
  <hyperlinks>
    <hyperlink ref="D1" location="сводка!A1" tooltip="Выберите, чтобы просмотреть сводку." display="Сводка"/>
    <hyperlink ref="E1" location="советы!A1" tooltip="Выберите, чтобы перейти к листу советов." display="Советы"/>
  </hyperlinks>
  <printOptions horizontalCentered="1"/>
  <pageMargins left="0.7" right="0.7" top="0.75" bottom="0.75" header="0.3" footer="0.3"/>
  <pageSetup paperSize="9" fitToHeight="0" orientation="portrait"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5" tint="-0.249977111117893"/>
    <pageSetUpPr autoPageBreaks="0" fitToPage="1"/>
  </sheetPr>
  <dimension ref="A1:E10"/>
  <sheetViews>
    <sheetView showGridLines="0" zoomScaleNormal="100" workbookViewId="0">
      <selection sqref="A1:C1"/>
    </sheetView>
  </sheetViews>
  <sheetFormatPr defaultColWidth="9.140625" defaultRowHeight="30" customHeight="1" x14ac:dyDescent="0.3"/>
  <cols>
    <col min="1" max="1" width="15.5703125" style="3" customWidth="1"/>
    <col min="2" max="2" width="32" style="3" customWidth="1"/>
    <col min="3" max="3" width="15.5703125" style="3" customWidth="1"/>
    <col min="4" max="5" width="30.5703125" style="3" customWidth="1"/>
    <col min="6" max="16384" width="9.140625" style="3"/>
  </cols>
  <sheetData>
    <row r="1" spans="1:5" ht="35.1" customHeight="1" x14ac:dyDescent="0.6">
      <c r="A1" s="24" t="s">
        <v>42</v>
      </c>
      <c r="B1" s="24"/>
      <c r="C1" s="25"/>
      <c r="D1" s="9" t="s">
        <v>33</v>
      </c>
      <c r="E1" s="9" t="s">
        <v>25</v>
      </c>
    </row>
    <row r="2" spans="1:5" ht="17.100000000000001" customHeight="1" x14ac:dyDescent="0.3">
      <c r="A2" s="1" t="s">
        <v>28</v>
      </c>
      <c r="B2" s="1" t="s">
        <v>29</v>
      </c>
      <c r="C2" s="1" t="s">
        <v>32</v>
      </c>
      <c r="D2" s="1" t="s">
        <v>34</v>
      </c>
      <c r="E2" s="1" t="s">
        <v>35</v>
      </c>
    </row>
    <row r="3" spans="1:5" ht="30" customHeight="1" x14ac:dyDescent="0.3">
      <c r="A3" s="10">
        <f ca="1">DATE(YEAR(TODAY()),7,9)</f>
        <v>42925</v>
      </c>
      <c r="B3" s="11" t="s">
        <v>30</v>
      </c>
      <c r="C3" s="12"/>
      <c r="D3" s="11" t="s">
        <v>8</v>
      </c>
      <c r="E3" s="11" t="s">
        <v>36</v>
      </c>
    </row>
    <row r="4" spans="1:5" ht="30" customHeight="1" x14ac:dyDescent="0.3">
      <c r="A4" s="10">
        <f ca="1">DATE(YEAR(TODAY()),7,14)</f>
        <v>42930</v>
      </c>
      <c r="B4" s="11" t="s">
        <v>31</v>
      </c>
      <c r="C4" s="12"/>
      <c r="D4" s="11" t="s">
        <v>9</v>
      </c>
      <c r="E4" s="11"/>
    </row>
    <row r="5" spans="1:5" ht="30" customHeight="1" x14ac:dyDescent="0.3">
      <c r="A5" s="10"/>
      <c r="B5" s="11"/>
      <c r="C5" s="12"/>
      <c r="D5" s="11" t="s">
        <v>9</v>
      </c>
      <c r="E5" s="11"/>
    </row>
    <row r="6" spans="1:5" ht="30" customHeight="1" x14ac:dyDescent="0.3">
      <c r="A6" s="10"/>
      <c r="B6" s="11"/>
      <c r="C6" s="12"/>
      <c r="D6" s="11" t="s">
        <v>10</v>
      </c>
      <c r="E6" s="11"/>
    </row>
    <row r="7" spans="1:5" ht="30" customHeight="1" x14ac:dyDescent="0.3">
      <c r="A7" s="10"/>
      <c r="B7" s="11"/>
      <c r="C7" s="12"/>
      <c r="D7" s="11" t="s">
        <v>11</v>
      </c>
      <c r="E7" s="11"/>
    </row>
    <row r="8" spans="1:5" ht="30" customHeight="1" x14ac:dyDescent="0.3">
      <c r="A8" s="10"/>
      <c r="B8" s="11"/>
      <c r="C8" s="12"/>
      <c r="D8" s="11" t="s">
        <v>12</v>
      </c>
      <c r="E8" s="11"/>
    </row>
    <row r="9" spans="1:5" ht="30" customHeight="1" x14ac:dyDescent="0.3">
      <c r="A9" s="13" t="s">
        <v>48</v>
      </c>
      <c r="B9" s="13"/>
      <c r="C9" s="14">
        <f>SUBTOTAL(109,РасхИюл[Сумма])</f>
        <v>0</v>
      </c>
      <c r="D9" s="13"/>
      <c r="E9" s="13"/>
    </row>
    <row r="10" spans="1:5" ht="30" customHeight="1" x14ac:dyDescent="0.3">
      <c r="A10" s="13"/>
      <c r="B10" s="13"/>
      <c r="C10" s="14"/>
      <c r="D10" s="13"/>
      <c r="E10" s="13"/>
    </row>
  </sheetData>
  <mergeCells count="1">
    <mergeCell ref="A1:C1"/>
  </mergeCells>
  <dataValidations count="11">
    <dataValidation type="list" errorStyle="warning" allowBlank="1" showInputMessage="1" showErrorMessage="1" error="Чтобы добавить пункт расхода в сводный лист, его нужно выбрать в раскрывающемся списке." sqref="D3:D8">
      <formula1>КатегорииРасходов</formula1>
    </dataValidation>
    <dataValidation allowBlank="1" showInputMessage="1" showErrorMessage="1" prompt="Подробные сведения о расходах приведены в таблице в этом листе. Гиперссылки для перехода к сводному листу и листу советов находятся в ячейках D1 и E1 соответственно." sqref="A1:C1"/>
    <dataValidation allowBlank="1" showInputMessage="1" showErrorMessage="1" prompt="Гиперссылка для перехода к сводному листу" sqref="D1"/>
    <dataValidation allowBlank="1" showInputMessage="1" showErrorMessage="1" prompt="Гиперссылка для перехода к листу советов" sqref="E1"/>
    <dataValidation allowBlank="1" showInputMessage="1" showErrorMessage="1" prompt="Укажите дату расхода в этом столбце." sqref="A2"/>
    <dataValidation allowBlank="1" showInputMessage="1" showErrorMessage="1" prompt="Введите номер заказа на покупку в этом столбце." sqref="B2"/>
    <dataValidation allowBlank="1" showInputMessage="1" showErrorMessage="1" prompt="Укажите сумму расходов в этом столбце." sqref="C2"/>
    <dataValidation allowBlank="1" showInputMessage="1" showErrorMessage="1" prompt="Список категорий расходов автоматически заполняется на основе данных столбца &quot;Расходы&quot; таблицы &quot;Сводка расходов&quot; в сводном листе. Для перемещения по списку нажмите клавиши ALT+СТРЕЛКА ВНИЗ. Выберите категорию, нажав клавишу ВВОД." sqref="D2"/>
    <dataValidation allowBlank="1" showInputMessage="1" showErrorMessage="1" prompt="Введите описание расхода в этом столбце." sqref="E2"/>
    <dataValidation type="custom" errorStyle="warning" allowBlank="1" showInputMessage="1" showErrorMessage="1" errorTitle="Проверка суммы" error="Сумма должна быть числом." sqref="C3:C8">
      <formula1>ISNUMBER($C3)</formula1>
    </dataValidation>
    <dataValidation type="custom" errorStyle="warning" allowBlank="1" showInputMessage="1" showErrorMessage="1" error="Чтобы добавить этот пункт расходов в сводный лист, необходимо указать дату за июль." sqref="A3:A8">
      <formula1>MONTH($A3)=7</formula1>
    </dataValidation>
  </dataValidations>
  <hyperlinks>
    <hyperlink ref="D1" location="сводка!A1" tooltip="Выберите, чтобы просмотреть сводку." display="Сводка"/>
    <hyperlink ref="E1" location="советы!A1" tooltip="Выберите, чтобы перейти к листу советов." display="Советы"/>
  </hyperlinks>
  <printOptions horizontalCentered="1"/>
  <pageMargins left="0.7" right="0.7" top="0.75" bottom="0.75" header="0.3" footer="0.3"/>
  <pageSetup paperSize="9" fitToHeight="0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27</vt:i4>
      </vt:variant>
    </vt:vector>
  </HeadingPairs>
  <TitlesOfParts>
    <vt:vector size="41" baseType="lpstr">
      <vt:lpstr>советы</vt:lpstr>
      <vt:lpstr>сводка</vt:lpstr>
      <vt:lpstr>янв</vt:lpstr>
      <vt:lpstr>фев</vt:lpstr>
      <vt:lpstr>мар</vt:lpstr>
      <vt:lpstr>апр</vt:lpstr>
      <vt:lpstr>май</vt:lpstr>
      <vt:lpstr>июн</vt:lpstr>
      <vt:lpstr>июл</vt:lpstr>
      <vt:lpstr>авг</vt:lpstr>
      <vt:lpstr>сен</vt:lpstr>
      <vt:lpstr>окт</vt:lpstr>
      <vt:lpstr>ноя</vt:lpstr>
      <vt:lpstr>дек</vt:lpstr>
      <vt:lpstr>авг!Заголовки_для_печати</vt:lpstr>
      <vt:lpstr>апр!Заголовки_для_печати</vt:lpstr>
      <vt:lpstr>дек!Заголовки_для_печати</vt:lpstr>
      <vt:lpstr>июл!Заголовки_для_печати</vt:lpstr>
      <vt:lpstr>июн!Заголовки_для_печати</vt:lpstr>
      <vt:lpstr>май!Заголовки_для_печати</vt:lpstr>
      <vt:lpstr>мар!Заголовки_для_печати</vt:lpstr>
      <vt:lpstr>ноя!Заголовки_для_печати</vt:lpstr>
      <vt:lpstr>окт!Заголовки_для_печати</vt:lpstr>
      <vt:lpstr>сводка!Заголовки_для_печати</vt:lpstr>
      <vt:lpstr>сен!Заголовки_для_печати</vt:lpstr>
      <vt:lpstr>фев!Заголовки_для_печати</vt:lpstr>
      <vt:lpstr>янв!Заголовки_для_печати</vt:lpstr>
      <vt:lpstr>ЗаголовокСтолбца10</vt:lpstr>
      <vt:lpstr>ЗаголовокСтолбца11</vt:lpstr>
      <vt:lpstr>ЗаголовокСтолбца12</vt:lpstr>
      <vt:lpstr>ЗаголовокСтолбца13</vt:lpstr>
      <vt:lpstr>ЗаголовокСтолбца14</vt:lpstr>
      <vt:lpstr>ЗаголовокСтолбца2</vt:lpstr>
      <vt:lpstr>ЗаголовокСтолбца3</vt:lpstr>
      <vt:lpstr>ЗаголовокСтолбца4</vt:lpstr>
      <vt:lpstr>ЗаголовокСтолбца5</vt:lpstr>
      <vt:lpstr>ЗаголовокСтолбца6</vt:lpstr>
      <vt:lpstr>ЗаголовокСтолбца7</vt:lpstr>
      <vt:lpstr>ЗаголовокСтолбца8</vt:lpstr>
      <vt:lpstr>ЗаголовокСтолбца9</vt:lpstr>
      <vt:lpstr>КатегорииРасходов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cp:lastModifiedBy>admin</cp:lastModifiedBy>
  <dcterms:created xsi:type="dcterms:W3CDTF">2016-09-19T01:00:44Z</dcterms:created>
  <dcterms:modified xsi:type="dcterms:W3CDTF">2017-12-01T12:34:03Z</dcterms:modified>
</cp:coreProperties>
</file>