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27"/>
  <workbookPr filterPrivacy="1" hidePivotFieldList="1"/>
  <xr:revisionPtr revIDLastSave="0" documentId="13_ncr:1_{5D503AD6-90F5-411B-95AE-7C992A4BCC42}" xr6:coauthVersionLast="43" xr6:coauthVersionMax="43" xr10:uidLastSave="{00000000-0000-0000-0000-000000000000}"/>
  <bookViews>
    <workbookView xWindow="-120" yWindow="-120" windowWidth="28800" windowHeight="16170" xr2:uid="{00000000-000D-0000-FFFF-FFFF00000000}"/>
  </bookViews>
  <sheets>
    <sheet name="Планировщик зачетов" sheetId="1" r:id="rId1"/>
    <sheet name="Курс" sheetId="5" r:id="rId2"/>
    <sheet name="Сводные данные за семестр" sheetId="4" r:id="rId3"/>
  </sheets>
  <definedNames>
    <definedName name="CreditsEarned">DegreeRequirements[[#Totals],[ПОЛУЧЕНО БАЛЛОВ]]</definedName>
    <definedName name="CreditsNeeded">DegreeRequirements[[#Totals],[ИТОГО]]</definedName>
    <definedName name="CreditsRemaining">DegreeRequirements[[#Totals],[ТРЕБУЕТСЯ]]</definedName>
    <definedName name="RequirementLookup">DegreeRequirements[ТРЕБОВАНИЯ ПО ЧИСЛУ БАЛЛОВ]</definedName>
    <definedName name="_xlnm.Print_Titles" localSheetId="1">Курс!$1:$2</definedName>
  </definedNames>
  <calcPr calcId="191029"/>
  <pivotCaches>
    <pivotCache cacheId="0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F11" i="1"/>
  <c r="E5" i="1" l="1"/>
  <c r="F5" i="1" s="1"/>
  <c r="E6" i="1"/>
  <c r="F6" i="1" s="1"/>
  <c r="E7" i="1"/>
  <c r="F7" i="1" s="1"/>
  <c r="E8" i="1"/>
  <c r="F8" i="1" s="1"/>
  <c r="D9" i="1"/>
  <c r="F9" i="1" l="1"/>
  <c r="E9" i="1"/>
  <c r="D1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<sst xmlns="http://schemas.openxmlformats.org/spreadsheetml/2006/main" count="164" uniqueCount="85">
  <si>
    <t>Планировщик баллов по результатам зачетов и экзаменов</t>
  </si>
  <si>
    <t>СВОДКА ЗА СЕМЕСТР</t>
  </si>
  <si>
    <t>В этой ячейке находится линейчатая диаграмма с общим количеством баллов и предметов в каждом семестре. Эта сводная диаграмма автоматически обновляется на основе сводной таблицы на листе "Сводные данные за семестр".</t>
  </si>
  <si>
    <t>Чтобы обновить описанную выше сводную диаграмму, выделите ее.  
Щелкните правой кнопкой мыши, чтобы открыть контекстное меню.
Выберите "Обновить" или "Обновить все", чтобы обновить диаграмму.</t>
  </si>
  <si>
    <t>Бакалавр 
истории музыки</t>
  </si>
  <si>
    <t>ТРЕБОВАНИЯ ПО ЧИСЛУ БАЛЛОВ</t>
  </si>
  <si>
    <t>Основной общеобразовательный предмет</t>
  </si>
  <si>
    <t>Второстепенный общеобразовательный предмет</t>
  </si>
  <si>
    <t>Факультативный курс</t>
  </si>
  <si>
    <t>Общий учебный курс</t>
  </si>
  <si>
    <t>ИТОГИ</t>
  </si>
  <si>
    <t>ОБЩИЙ ХОД ВЫПОЛНЕНИЯ:</t>
  </si>
  <si>
    <t>ИТОГО</t>
  </si>
  <si>
    <t>Н/Д</t>
  </si>
  <si>
    <t>ПОЛУЧЕНО БАЛЛОВ</t>
  </si>
  <si>
    <t>ТРЕБУЕТСЯ</t>
  </si>
  <si>
    <t>НАЗВАНИЕ КУРСА</t>
  </si>
  <si>
    <t>Антропология</t>
  </si>
  <si>
    <t>Практические занятия по музыке</t>
  </si>
  <si>
    <t>История искусства</t>
  </si>
  <si>
    <t xml:space="preserve">История искусства </t>
  </si>
  <si>
    <t>Навыки слуха I</t>
  </si>
  <si>
    <t>Навыки слуха II</t>
  </si>
  <si>
    <t>Навыки слуха III</t>
  </si>
  <si>
    <t>Навыки слуха IV</t>
  </si>
  <si>
    <t>Дирижирование I</t>
  </si>
  <si>
    <t>Английский язык — письменная речь</t>
  </si>
  <si>
    <t>Форма и анализ</t>
  </si>
  <si>
    <t>Введение в антропологию</t>
  </si>
  <si>
    <t>Математика 101</t>
  </si>
  <si>
    <t>История музыки в западной цивилизации I</t>
  </si>
  <si>
    <t>История музыки в западной цивилизации II</t>
  </si>
  <si>
    <t>Теория музыки I</t>
  </si>
  <si>
    <t>Теория музыки II</t>
  </si>
  <si>
    <t>Теория музыки III</t>
  </si>
  <si>
    <t>Теория музыки IV</t>
  </si>
  <si>
    <t>Занятия на фортепиано</t>
  </si>
  <si>
    <t>Обществоведение 101</t>
  </si>
  <si>
    <t>Обществознание 101</t>
  </si>
  <si>
    <t>Мир джаза</t>
  </si>
  <si>
    <t>Мир музыки I</t>
  </si>
  <si>
    <t>Мир музыки II</t>
  </si>
  <si>
    <t>Мир музыки III</t>
  </si>
  <si>
    <t>№ КУРСА</t>
  </si>
  <si>
    <t>GEN 108</t>
  </si>
  <si>
    <t>MUS 215</t>
  </si>
  <si>
    <t>ART 101</t>
  </si>
  <si>
    <t>ART 201</t>
  </si>
  <si>
    <t>MUS 113</t>
  </si>
  <si>
    <t>MUS 213</t>
  </si>
  <si>
    <t>MUS 313</t>
  </si>
  <si>
    <t>MUS 413</t>
  </si>
  <si>
    <t>MUS 114</t>
  </si>
  <si>
    <t>ENG 101</t>
  </si>
  <si>
    <t>ENG 201</t>
  </si>
  <si>
    <t>MUS 214</t>
  </si>
  <si>
    <t>GEN 208</t>
  </si>
  <si>
    <t>MAT 101</t>
  </si>
  <si>
    <t>MUS 101</t>
  </si>
  <si>
    <t>MUS 201</t>
  </si>
  <si>
    <t>MUS 110</t>
  </si>
  <si>
    <t>MUS 210</t>
  </si>
  <si>
    <t>MUS 310</t>
  </si>
  <si>
    <t>MUS 410</t>
  </si>
  <si>
    <t>MUS 109</t>
  </si>
  <si>
    <t>SOC 101</t>
  </si>
  <si>
    <t>SOC 201</t>
  </si>
  <si>
    <t>MUS 105</t>
  </si>
  <si>
    <t>MUS 112</t>
  </si>
  <si>
    <t>MUS 212</t>
  </si>
  <si>
    <t>ТРЕБУЕТСЯ ДЛЯ УЧЕНОЙ СТЕПЕНИ</t>
  </si>
  <si>
    <t>БАЛЛЫ</t>
  </si>
  <si>
    <t>ЗАВЕРШЕНО?</t>
  </si>
  <si>
    <t>Да</t>
  </si>
  <si>
    <t>Нет</t>
  </si>
  <si>
    <t>СЕМЕСТР</t>
  </si>
  <si>
    <t>Семестр 1</t>
  </si>
  <si>
    <t>Семестр 3</t>
  </si>
  <si>
    <t>Семестр 2</t>
  </si>
  <si>
    <t>Семестр 4</t>
  </si>
  <si>
    <t>Семестр 5</t>
  </si>
  <si>
    <t>Эта сводная таблица является источником данных для сводной диаграммы "Сводка за семестр" на листе "Планировщик баллов по результатам зачетов и экзаменов".</t>
  </si>
  <si>
    <t xml:space="preserve">ПРЕДМЕТЫ </t>
  </si>
  <si>
    <t xml:space="preserve">БАЛЛЫ 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</si>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</sst>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7" applyNumberFormat="0" applyAlignment="0" applyProtection="0"/>
    <xf numFmtId="0" fontId="14" fillId="0" borderId="10" applyNumberFormat="0" applyFill="0" applyAlignment="0" applyProtection="0"/>
    <xf numFmtId="0" fontId="3" fillId="0" borderId="11" applyNumberFormat="0" applyFill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2" applyNumberFormat="0" applyAlignment="0" applyProtection="0"/>
    <xf numFmtId="0" fontId="19" fillId="8" borderId="13" applyNumberFormat="0" applyAlignment="0" applyProtection="0"/>
    <xf numFmtId="0" fontId="20" fillId="8" borderId="12" applyNumberFormat="0" applyAlignment="0" applyProtection="0"/>
    <xf numFmtId="0" fontId="21" fillId="0" borderId="14" applyNumberFormat="0" applyFill="0" applyAlignment="0" applyProtection="0"/>
    <xf numFmtId="0" fontId="22" fillId="9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>
      <alignment vertical="center" wrapText="1"/>
    </xf>
    <xf numFmtId="0" fontId="8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8" fillId="2" borderId="0" xfId="1" applyAlignment="1">
      <alignment horizontal="left" vertical="center" indent="2"/>
    </xf>
    <xf numFmtId="0" fontId="0" fillId="0" borderId="0" xfId="0" applyFill="1">
      <alignment vertical="center" wrapText="1"/>
    </xf>
    <xf numFmtId="0" fontId="5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2" fillId="0" borderId="4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0" fillId="0" borderId="0" xfId="0" applyFont="1" applyFill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2" borderId="5" xfId="1" applyFont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9" fillId="2" borderId="0" xfId="3" applyBorder="1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13" fillId="0" borderId="0" xfId="0" applyFont="1" applyFill="1" applyAlignment="1">
      <alignment horizontal="center" vertical="top" wrapText="1"/>
    </xf>
    <xf numFmtId="0" fontId="9" fillId="2" borderId="5" xfId="3" applyBorder="1" applyAlignment="1">
      <alignment horizontal="left" vertical="center" wrapText="1"/>
    </xf>
    <xf numFmtId="0" fontId="9" fillId="2" borderId="0" xfId="3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0" xfId="1" applyBorder="1" applyAlignment="1">
      <alignment horizontal="left" vertical="center" wrapText="1" indent="1"/>
    </xf>
    <xf numFmtId="0" fontId="8" fillId="2" borderId="0" xfId="1" applyAlignment="1">
      <alignment horizontal="left" vertical="center" wrapText="1" indent="2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5" builtinId="20" customBuiltin="1"/>
    <cellStyle name="Вывод" xfId="16" builtinId="21" customBuiltin="1"/>
    <cellStyle name="Вычисление" xfId="17" builtinId="22" customBuiltin="1"/>
    <cellStyle name="Денежный" xfId="6" builtinId="4" customBuiltin="1"/>
    <cellStyle name="Денежный [0]" xfId="7" builtinId="7" customBuiltin="1"/>
    <cellStyle name="Заголовок 1" xfId="3" builtinId="16" customBuiltin="1"/>
    <cellStyle name="Заголовок 2" xfId="10" builtinId="17" customBuiltin="1"/>
    <cellStyle name="Заголовок 3" xfId="11" builtinId="18" customBuiltin="1"/>
    <cellStyle name="Заголовок 4" xfId="2" builtinId="19" customBuiltin="1"/>
    <cellStyle name="Итог" xfId="22" builtinId="25" customBuiltin="1"/>
    <cellStyle name="Контрольная ячейка" xfId="19" builtinId="23" customBuiltin="1"/>
    <cellStyle name="Название" xfId="1" builtinId="15" customBuiltin="1"/>
    <cellStyle name="Нейтральный" xfId="14" builtinId="28" customBuiltin="1"/>
    <cellStyle name="Обычный" xfId="0" builtinId="0" customBuiltin="1"/>
    <cellStyle name="Плохой" xfId="13" builtinId="27" customBuiltin="1"/>
    <cellStyle name="Пояснение" xfId="21" builtinId="53" customBuiltin="1"/>
    <cellStyle name="Примечание" xfId="9" builtinId="10" customBuiltin="1"/>
    <cellStyle name="Процентный" xfId="8" builtinId="5" customBuiltin="1"/>
    <cellStyle name="Связанная ячейка" xfId="18" builtinId="24" customBuiltin="1"/>
    <cellStyle name="Текст предупреждения" xfId="20" builtinId="11" customBuiltin="1"/>
    <cellStyle name="Финансовый" xfId="4" builtinId="3" customBuiltin="1"/>
    <cellStyle name="Финансовый [0]" xfId="5" builtinId="6" customBuiltin="1"/>
    <cellStyle name="Хороший" xfId="12" builtinId="26" customBuiltin="1"/>
  </cellStyles>
  <dxfs count="37">
    <dxf>
      <alignment horizontal="center"/>
    </dxf>
    <dxf>
      <fill>
        <patternFill patternType="none">
          <bgColor auto="1"/>
        </patternFill>
      </fill>
    </dxf>
    <dxf>
      <alignment horizontal="center" inden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>
    <tableStyle name="Список курсов" pivot="0" count="3" xr9:uid="{00000000-0011-0000-FFFF-FFFF00000000}">
      <tableStyleElement type="wholeTable" dxfId="36"/>
      <tableStyleElement type="headerRow" dxfId="35"/>
      <tableStyleElement type="secondRowStripe" dxfId="34"/>
    </tableStyle>
    <tableStyle name="Сводка требований к получению зачета" pivot="0" count="3" xr9:uid="{00000000-0011-0000-FFFF-FFFF01000000}">
      <tableStyleElement type="wholeTable" dxfId="33"/>
      <tableStyleElement type="headerRow" dxfId="32"/>
      <tableStyleElement type="totalRow" dxfId="31"/>
    </tableStyle>
    <tableStyle name="Сводка за семестр" table="0" count="3" xr9:uid="{00000000-0011-0000-FFFF-FFFF02000000}">
      <tableStyleElement type="headerRow" dxfId="30"/>
      <tableStyleElement type="totalRow" dxfId="29"/>
      <tableStyleElement type="secondRowStripe" dxfId="28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[Office_35054866_TF00000034.xlsx]Сводные данные за семестр!SemesterSummaryPivotTable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'Сводные данные за семестр'!$B$4</c:f>
              <c:strCache>
                <c:ptCount val="1"/>
                <c:pt idx="0">
                  <c:v>БАЛЛЫ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'Сводные данные за семестр'!$A$5:$A$10</c:f>
              <c:strCache>
                <c:ptCount val="5"/>
                <c:pt idx="0">
                  <c:v>Семестр 1</c:v>
                </c:pt>
                <c:pt idx="1">
                  <c:v>Семестр 2</c:v>
                </c:pt>
                <c:pt idx="2">
                  <c:v>Семестр 3</c:v>
                </c:pt>
                <c:pt idx="3">
                  <c:v>Семестр 4</c:v>
                </c:pt>
                <c:pt idx="4">
                  <c:v>Семестр 5</c:v>
                </c:pt>
              </c:strCache>
            </c:strRef>
          </c:cat>
          <c:val>
            <c:numRef>
              <c:f>'Сводные данные за семестр'!$B$5:$B$10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'Сводные данные за семестр'!$C$4</c:f>
              <c:strCache>
                <c:ptCount val="1"/>
                <c:pt idx="0">
                  <c:v>ПРЕДМЕТЫ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'Сводные данные за семестр'!$A$5:$A$10</c:f>
              <c:strCache>
                <c:ptCount val="5"/>
                <c:pt idx="0">
                  <c:v>Семестр 1</c:v>
                </c:pt>
                <c:pt idx="1">
                  <c:v>Семестр 2</c:v>
                </c:pt>
                <c:pt idx="2">
                  <c:v>Семестр 3</c:v>
                </c:pt>
                <c:pt idx="3">
                  <c:v>Семестр 4</c:v>
                </c:pt>
                <c:pt idx="4">
                  <c:v>Семестр 5</c:v>
                </c:pt>
              </c:strCache>
            </c:strRef>
          </c:cat>
          <c:val>
            <c:numRef>
              <c:f>'Сводные данные за семестр'!$C$5:$C$10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79241598683319037"/>
          <c:y val="0.22643199011888224"/>
          <c:w val="0.20758401316680963"/>
          <c:h val="0.29414782829565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"/>
              <a:cs typeface="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171450</xdr:rowOff>
    </xdr:to>
    <xdr:graphicFrame macro="">
      <xdr:nvGraphicFramePr>
        <xdr:cNvPr id="2" name="Сводка За Семестр" descr="Линейчатая диаграмма с общим количеством зачетов и предметов в каждом семестр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3645.614975925928" createdVersion="6" refreshedVersion="6" minRefreshableVersion="3" recordCount="27" xr:uid="{00000000-000A-0000-FFFF-FFFF0D000000}">
  <cacheSource type="worksheet">
    <worksheetSource name="Курс"/>
  </cacheSource>
  <cacheFields count="6">
    <cacheField name="НАЗВАНИЕ КУРСА" numFmtId="0">
      <sharedItems count="26">
        <s v="Антропология"/>
        <s v="Практические занятия по музыке"/>
        <s v="История искусства"/>
        <s v="История искусства "/>
        <s v="Навыки слуха I"/>
        <s v="Навыки слуха II"/>
        <s v="Навыки слуха III"/>
        <s v="Навыки слуха IV"/>
        <s v="Дирижирование I"/>
        <s v="Английский язык — письменная речь"/>
        <s v="Форма и анализ"/>
        <s v="Введение в антропологию"/>
        <s v="Математика 101"/>
        <s v="История музыки в западной цивилизации I"/>
        <s v="История музыки в западной цивилизации II"/>
        <s v="Теория музыки I"/>
        <s v="Теория музыки II"/>
        <s v="Теория музыки III"/>
        <s v="Теория музыки IV"/>
        <s v="Занятия на фортепиано"/>
        <s v="Обществоведение 101"/>
        <s v="Обществознание 101"/>
        <s v="Мир джаза"/>
        <s v="Мир музыки I"/>
        <s v="Мир музыки II"/>
        <s v="Мир музыки III"/>
      </sharedItems>
    </cacheField>
    <cacheField name="№ КУРСА" numFmtId="0">
      <sharedItems/>
    </cacheField>
    <cacheField name="ТРЕБУЕТСЯ ДЛЯ УЧЕНОЙ СТЕПЕНИ" numFmtId="0">
      <sharedItems/>
    </cacheField>
    <cacheField name="БАЛЛЫ" numFmtId="0">
      <sharedItems containsSemiMixedTypes="0" containsString="0" containsNumber="1" containsInteger="1" minValue="2" maxValue="4"/>
    </cacheField>
    <cacheField name="ЗАВЕРШЕНО?" numFmtId="0">
      <sharedItems containsBlank="1"/>
    </cacheField>
    <cacheField name="СЕМЕСТР" numFmtId="0">
      <sharedItems count="5">
        <s v="Семестр 1"/>
        <s v="Семестр 3"/>
        <s v="Семестр 2"/>
        <s v="Семестр 4"/>
        <s v="Семестр 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s v="GEN 108"/>
    <s v="Общий учебный курс"/>
    <n v="4"/>
    <s v="Да"/>
    <x v="0"/>
  </r>
  <r>
    <x v="1"/>
    <s v="MUS 215"/>
    <s v="Основной общеобразовательный предмет"/>
    <n v="3"/>
    <m/>
    <x v="1"/>
  </r>
  <r>
    <x v="2"/>
    <s v="ART 101"/>
    <s v="Общий учебный курс"/>
    <n v="2"/>
    <s v="Да"/>
    <x v="0"/>
  </r>
  <r>
    <x v="3"/>
    <s v="ART 201"/>
    <s v="Общий учебный курс"/>
    <n v="2"/>
    <s v="Да"/>
    <x v="2"/>
  </r>
  <r>
    <x v="4"/>
    <s v="MUS 113"/>
    <s v="Основной общеобразовательный предмет"/>
    <n v="2"/>
    <s v="Да"/>
    <x v="0"/>
  </r>
  <r>
    <x v="5"/>
    <s v="MUS 213"/>
    <s v="Основной общеобразовательный предмет"/>
    <n v="2"/>
    <s v="Да"/>
    <x v="2"/>
  </r>
  <r>
    <x v="6"/>
    <s v="MUS 313"/>
    <s v="Основной общеобразовательный предмет"/>
    <n v="2"/>
    <m/>
    <x v="1"/>
  </r>
  <r>
    <x v="7"/>
    <s v="MUS 413"/>
    <s v="Основной общеобразовательный предмет"/>
    <n v="2"/>
    <m/>
    <x v="3"/>
  </r>
  <r>
    <x v="8"/>
    <s v="MUS 114"/>
    <s v="Основной общеобразовательный предмет"/>
    <n v="2"/>
    <s v="Да"/>
    <x v="0"/>
  </r>
  <r>
    <x v="9"/>
    <s v="ENG 101"/>
    <s v="Общий учебный курс"/>
    <n v="3"/>
    <s v="Да"/>
    <x v="0"/>
  </r>
  <r>
    <x v="9"/>
    <s v="ENG 201"/>
    <s v="Общий учебный курс"/>
    <n v="3"/>
    <s v="Да"/>
    <x v="2"/>
  </r>
  <r>
    <x v="10"/>
    <s v="MUS 214"/>
    <s v="Основной общеобразовательный предмет"/>
    <n v="2"/>
    <s v="Да"/>
    <x v="2"/>
  </r>
  <r>
    <x v="11"/>
    <s v="GEN 208"/>
    <s v="Общий учебный курс"/>
    <n v="3"/>
    <s v="Да"/>
    <x v="2"/>
  </r>
  <r>
    <x v="12"/>
    <s v="MAT 101"/>
    <s v="Общий учебный курс"/>
    <n v="3"/>
    <s v="Да"/>
    <x v="0"/>
  </r>
  <r>
    <x v="13"/>
    <s v="MUS 101"/>
    <s v="Основной общеобразовательный предмет"/>
    <n v="2"/>
    <s v="Да"/>
    <x v="0"/>
  </r>
  <r>
    <x v="14"/>
    <s v="MUS 201"/>
    <s v="Основной общеобразовательный предмет"/>
    <n v="2"/>
    <s v="Да"/>
    <x v="0"/>
  </r>
  <r>
    <x v="15"/>
    <s v="MUS 110"/>
    <s v="Основной общеобразовательный предмет"/>
    <n v="2"/>
    <s v="Да"/>
    <x v="2"/>
  </r>
  <r>
    <x v="16"/>
    <s v="MUS 210"/>
    <s v="Основной общеобразовательный предмет"/>
    <n v="2"/>
    <s v="Да"/>
    <x v="1"/>
  </r>
  <r>
    <x v="17"/>
    <s v="MUS 310"/>
    <s v="Основной общеобразовательный предмет"/>
    <n v="2"/>
    <m/>
    <x v="3"/>
  </r>
  <r>
    <x v="18"/>
    <s v="MUS 410"/>
    <s v="Основной общеобразовательный предмет"/>
    <n v="2"/>
    <m/>
    <x v="4"/>
  </r>
  <r>
    <x v="19"/>
    <s v="MUS 109"/>
    <s v="Основной общеобразовательный предмет"/>
    <n v="2"/>
    <s v="Да"/>
    <x v="0"/>
  </r>
  <r>
    <x v="20"/>
    <s v="SOC 101"/>
    <s v="Общий учебный курс"/>
    <n v="3"/>
    <s v="Да"/>
    <x v="0"/>
  </r>
  <r>
    <x v="21"/>
    <s v="SOC 201"/>
    <s v="Общий учебный курс"/>
    <n v="3"/>
    <s v="Да"/>
    <x v="0"/>
  </r>
  <r>
    <x v="22"/>
    <s v="MUS 105"/>
    <s v="Факультативный курс"/>
    <n v="4"/>
    <s v="Да"/>
    <x v="2"/>
  </r>
  <r>
    <x v="23"/>
    <s v="MUS 112"/>
    <s v="Основной общеобразовательный предмет"/>
    <n v="2"/>
    <s v="Да"/>
    <x v="0"/>
  </r>
  <r>
    <x v="24"/>
    <s v="MUS 212"/>
    <s v="Основной общеобразовательный предмет"/>
    <n v="2"/>
    <s v="Да"/>
    <x v="2"/>
  </r>
  <r>
    <x v="25"/>
    <s v="MUS 213"/>
    <s v="Основной общеобразовательный предмет"/>
    <n v="2"/>
    <s v="Нет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emesterSummaryPivotTable" cacheId="0" applyNumberFormats="0" applyBorderFormats="0" applyFontFormats="0" applyPatternFormats="0" applyAlignmentFormats="0" applyWidthHeightFormats="1" dataCaption="Values" grandTotalCaption="ИТОГ" updatedVersion="6" minRefreshableVersion="3" itemPrintTitles="1" createdVersion="4" indent="0" outline="1" outlineData="1" multipleFieldFilters="0" chartFormat="21" rowHeaderCaption="СЕМЕСТР">
  <location ref="A4:C10" firstHeaderRow="0" firstDataRow="1" firstDataCol="1"/>
  <pivotFields count="6">
    <pivotField dataField="1" showAll="0">
      <items count="27">
        <item x="9"/>
        <item x="0"/>
        <item x="11"/>
        <item x="8"/>
        <item x="19"/>
        <item x="2"/>
        <item x="3"/>
        <item x="13"/>
        <item x="14"/>
        <item x="12"/>
        <item x="22"/>
        <item x="23"/>
        <item x="24"/>
        <item x="25"/>
        <item x="4"/>
        <item x="5"/>
        <item x="6"/>
        <item x="7"/>
        <item x="20"/>
        <item x="21"/>
        <item x="1"/>
        <item x="15"/>
        <item x="16"/>
        <item x="17"/>
        <item x="18"/>
        <item x="10"/>
        <item t="default"/>
      </items>
    </pivotField>
    <pivotField showAll="0"/>
    <pivotField showAll="0"/>
    <pivotField dataField="1" showAll="0"/>
    <pivotField showAll="0"/>
    <pivotField axis="axisRow" showAll="0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БАЛЛЫ " fld="3" baseField="5" baseItem="0"/>
    <dataField name="ПРЕДМЕТЫ " fld="0" subtotal="count" baseField="5" baseItem="0"/>
  </dataFields>
  <formats count="3">
    <format dxfId="2">
      <pivotArea outline="0" collapsedLevelsAreSubtotals="1" fieldPosition="0"/>
    </format>
    <format dxfId="1">
      <pivotArea type="all" dataOnly="0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1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Сводка за семестр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В этой сводной таблице рассчитывается общее количество зачетов и предметов за семестр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greeRequirements" displayName="DegreeRequirements" ref="C4:F9" totalsRowCount="1" headerRowDxfId="27" dataDxfId="25" totalsRowDxfId="24" headerRowBorderDxfId="26">
  <tableColumns count="4">
    <tableColumn id="1" xr3:uid="{00000000-0010-0000-0000-000001000000}" name="ТРЕБОВАНИЯ ПО ЧИСЛУ БАЛЛОВ" totalsRowLabel="ИТОГИ" dataDxfId="23" totalsRowDxfId="22"/>
    <tableColumn id="2" xr3:uid="{00000000-0010-0000-0000-000002000000}" name="ИТОГО" totalsRowFunction="sum" dataDxfId="21" totalsRowDxfId="20"/>
    <tableColumn id="3" xr3:uid="{00000000-0010-0000-0000-000003000000}" name="ПОЛУЧЕНО БАЛЛОВ" totalsRowFunction="sum" dataDxfId="19" totalsRowDxfId="18">
      <calculatedColumnFormula>IFERROR(SUMIFS(Курс[БАЛЛЫ],Курс[ТРЕБУЕТСЯ ДЛЯ УЧЕНОЙ СТЕПЕНИ],DegreeRequirements[[#This Row],[ТРЕБОВАНИЯ ПО ЧИСЛУ БАЛЛОВ]],Курс[ЗАВЕРШЕНО?],"=Да"),"")</calculatedColumnFormula>
    </tableColumn>
    <tableColumn id="4" xr3:uid="{00000000-0010-0000-0000-000004000000}" name="ТРЕБУЕТСЯ" totalsRowFunction="sum" dataDxfId="17" totalsRowDxfId="16">
      <calculatedColumnFormula>IFERROR(DegreeRequirements[[#This Row],[ИТОГО]]-DegreeRequirements[[#This Row],[ПОЛУЧЕНО БАЛЛОВ]],"")</calculatedColumnFormula>
    </tableColumn>
  </tableColumns>
  <tableStyleInfo name="Сводка требований к получению зачета" showFirstColumn="0" showLastColumn="0" showRowStripes="0" showColumnStripes="1"/>
  <extLst>
    <ext xmlns:x14="http://schemas.microsoft.com/office/spreadsheetml/2009/9/main" uri="{504A1905-F514-4f6f-8877-14C23A59335A}">
      <x14:table altTextSummary="Список требований для получения зачета (например, &quot;Основной общеобразовательный предмет&quot;), общее количество зачетов, а также число полученных и нужных зачетов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Курс" displayName="Курс" ref="A2:F29" headerRowDxfId="15">
  <autoFilter ref="A2:F29" xr:uid="{00000000-0009-0000-0100-000004000000}"/>
  <sortState xmlns:xlrd2="http://schemas.microsoft.com/office/spreadsheetml/2017/richdata2" ref="A3:F28">
    <sortCondition ref="A2:A27"/>
    <sortCondition ref="B2:B27"/>
  </sortState>
  <tableColumns count="6">
    <tableColumn id="1" xr3:uid="{00000000-0010-0000-0100-000001000000}" name="НАЗВАНИЕ КУРСА" totalsRowLabel="Итог" dataDxfId="14" totalsRowDxfId="13"/>
    <tableColumn id="2" xr3:uid="{00000000-0010-0000-0100-000002000000}" name="№ КУРСА" dataDxfId="12" totalsRowDxfId="11"/>
    <tableColumn id="3" xr3:uid="{00000000-0010-0000-0100-000003000000}" name="ТРЕБУЕТСЯ ДЛЯ УЧЕНОЙ СТЕПЕНИ" dataDxfId="10" totalsRowDxfId="9"/>
    <tableColumn id="4" xr3:uid="{00000000-0010-0000-0100-000004000000}" name="БАЛЛЫ" dataDxfId="8" totalsRowDxfId="7"/>
    <tableColumn id="6" xr3:uid="{00000000-0010-0000-0100-000006000000}" name="ЗАВЕРШЕНО?" dataDxfId="6" totalsRowDxfId="5"/>
    <tableColumn id="5" xr3:uid="{00000000-0010-0000-0100-000005000000}" name="СЕМЕСТР" totalsRowFunction="count" dataDxfId="4" totalsRowDxfId="3"/>
  </tableColumns>
  <tableStyleInfo name="Список курсов" showFirstColumn="0" showLastColumn="0" showRowStripes="1" showColumnStripes="0"/>
  <extLst>
    <ext xmlns:x14="http://schemas.microsoft.com/office/spreadsheetml/2009/9/main" uri="{504A1905-F514-4f6f-8877-14C23A59335A}">
      <x14:table altTextSummary="Укажите в этой таблице название курса, номер курса, количество зачетов и номер семестра. Выберите значение &quot;Да&quot; или &quot;Нет&quot;, обозначающее сдачу зачета, и требование для получение степени.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3"/>
  <cols>
    <col min="1" max="1" width="42.5" customWidth="1"/>
    <col min="2" max="2" width="28.375" customWidth="1"/>
    <col min="3" max="3" width="44.125" bestFit="1" customWidth="1"/>
    <col min="4" max="4" width="16.25" customWidth="1"/>
    <col min="5" max="6" width="22.125" customWidth="1"/>
    <col min="7" max="7" width="2.5" customWidth="1"/>
  </cols>
  <sheetData>
    <row r="1" spans="1:6" ht="6.75" customHeight="1" x14ac:dyDescent="0.3">
      <c r="A1" s="33" t="s">
        <v>0</v>
      </c>
      <c r="B1" s="33"/>
      <c r="C1" s="22"/>
      <c r="D1" s="22"/>
      <c r="E1" s="22"/>
      <c r="F1" s="22"/>
    </row>
    <row r="2" spans="1:6" ht="51" customHeight="1" x14ac:dyDescent="0.3">
      <c r="A2" s="33"/>
      <c r="B2" s="33"/>
      <c r="C2" s="27" t="s">
        <v>4</v>
      </c>
      <c r="D2" s="28"/>
      <c r="E2" s="28"/>
      <c r="F2" s="28"/>
    </row>
    <row r="3" spans="1:6" ht="6.75" customHeight="1" x14ac:dyDescent="0.3">
      <c r="A3" s="33"/>
      <c r="B3" s="33"/>
      <c r="C3" s="21"/>
      <c r="D3" s="21"/>
      <c r="E3" s="21"/>
      <c r="F3" s="21"/>
    </row>
    <row r="4" spans="1:6" ht="36" customHeight="1" thickBot="1" x14ac:dyDescent="0.35">
      <c r="A4" s="29" t="s">
        <v>1</v>
      </c>
      <c r="B4" s="30"/>
      <c r="C4" s="12" t="s">
        <v>5</v>
      </c>
      <c r="D4" s="11" t="s">
        <v>12</v>
      </c>
      <c r="E4" s="11" t="s">
        <v>14</v>
      </c>
      <c r="F4" s="11" t="s">
        <v>15</v>
      </c>
    </row>
    <row r="5" spans="1:6" ht="30" customHeight="1" thickTop="1" x14ac:dyDescent="0.3">
      <c r="A5" s="31" t="s">
        <v>2</v>
      </c>
      <c r="B5" s="31"/>
      <c r="C5" s="13" t="s">
        <v>6</v>
      </c>
      <c r="D5" s="14">
        <v>54</v>
      </c>
      <c r="E5" s="14">
        <f>IFERROR(SUMIFS(Курс[БАЛЛЫ],Курс[ТРЕБУЕТСЯ ДЛЯ УЧЕНОЙ СТЕПЕНИ],DegreeRequirements[[#This Row],[ТРЕБОВАНИЯ ПО ЧИСЛУ БАЛЛОВ]],Курс[ЗАВЕРШЕНО?],"=Да"),"")</f>
        <v>22</v>
      </c>
      <c r="F5" s="15">
        <f>IFERROR(DegreeRequirements[[#This Row],[ИТОГО]]-DegreeRequirements[[#This Row],[ПОЛУЧЕНО БАЛЛОВ]],"")</f>
        <v>32</v>
      </c>
    </row>
    <row r="6" spans="1:6" ht="30" customHeight="1" x14ac:dyDescent="0.3">
      <c r="A6" s="32"/>
      <c r="B6" s="32"/>
      <c r="C6" s="13" t="s">
        <v>7</v>
      </c>
      <c r="D6" s="14" t="s">
        <v>13</v>
      </c>
      <c r="E6" s="14">
        <f>IFERROR(SUMIFS(Курс[БАЛЛЫ],Курс[ТРЕБУЕТСЯ ДЛЯ УЧЕНОЙ СТЕПЕНИ],DegreeRequirements[[#This Row],[ТРЕБОВАНИЯ ПО ЧИСЛУ БАЛЛОВ]],Курс[ЗАВЕРШЕНО?],"=Да"),"")</f>
        <v>0</v>
      </c>
      <c r="F6" s="15" t="str">
        <f>IFERROR(DegreeRequirements[[#This Row],[ИТОГО]]-DegreeRequirements[[#This Row],[ПОЛУЧЕНО БАЛЛОВ]],"")</f>
        <v/>
      </c>
    </row>
    <row r="7" spans="1:6" ht="30" customHeight="1" x14ac:dyDescent="0.3">
      <c r="A7" s="32"/>
      <c r="B7" s="32"/>
      <c r="C7" s="13" t="s">
        <v>8</v>
      </c>
      <c r="D7" s="14">
        <v>4</v>
      </c>
      <c r="E7" s="14">
        <f>IFERROR(SUMIFS(Курс[БАЛЛЫ],Курс[ТРЕБУЕТСЯ ДЛЯ УЧЕНОЙ СТЕПЕНИ],DegreeRequirements[[#This Row],[ТРЕБОВАНИЯ ПО ЧИСЛУ БАЛЛОВ]],Курс[ЗАВЕРШЕНО?],"=Да"),"")</f>
        <v>4</v>
      </c>
      <c r="F7" s="15">
        <f>IFERROR(DegreeRequirements[[#This Row],[ИТОГО]]-DegreeRequirements[[#This Row],[ПОЛУЧЕНО БАЛЛОВ]],"")</f>
        <v>0</v>
      </c>
    </row>
    <row r="8" spans="1:6" ht="30" customHeight="1" x14ac:dyDescent="0.3">
      <c r="A8" s="32"/>
      <c r="B8" s="32"/>
      <c r="C8" s="13" t="s">
        <v>9</v>
      </c>
      <c r="D8" s="14">
        <v>66</v>
      </c>
      <c r="E8" s="15">
        <f>IFERROR(SUMIFS(Курс[БАЛЛЫ],Курс[ТРЕБУЕТСЯ ДЛЯ УЧЕНОЙ СТЕПЕНИ],DegreeRequirements[[#This Row],[ТРЕБОВАНИЯ ПО ЧИСЛУ БАЛЛОВ]],Курс[ЗАВЕРШЕНО?],"=Да"),"")</f>
        <v>26</v>
      </c>
      <c r="F8" s="15">
        <f>IFERROR(DegreeRequirements[[#This Row],[ИТОГО]]-DegreeRequirements[[#This Row],[ПОЛУЧЕНО БАЛЛОВ]],"")</f>
        <v>40</v>
      </c>
    </row>
    <row r="9" spans="1:6" ht="30" customHeight="1" x14ac:dyDescent="0.3">
      <c r="A9" s="32"/>
      <c r="B9" s="32"/>
      <c r="C9" s="16" t="s">
        <v>10</v>
      </c>
      <c r="D9" s="14">
        <f>SUBTOTAL(109,DegreeRequirements[ИТОГО])</f>
        <v>124</v>
      </c>
      <c r="E9" s="14">
        <f>SUBTOTAL(109,DegreeRequirements[ПОЛУЧЕНО БАЛЛОВ])</f>
        <v>52</v>
      </c>
      <c r="F9" s="14">
        <f>SUBTOTAL(109,DegreeRequirements[ТРЕБУЕТСЯ])</f>
        <v>72</v>
      </c>
    </row>
    <row r="10" spans="1:6" ht="30" customHeight="1" x14ac:dyDescent="0.3">
      <c r="A10" s="32"/>
      <c r="B10" s="32"/>
      <c r="C10" s="7"/>
      <c r="D10" s="7"/>
      <c r="E10" s="7"/>
      <c r="F10" s="7"/>
    </row>
    <row r="11" spans="1:6" ht="30" customHeight="1" x14ac:dyDescent="0.3">
      <c r="A11" s="26" t="s">
        <v>3</v>
      </c>
      <c r="B11" s="26"/>
      <c r="C11" s="8" t="s">
        <v>11</v>
      </c>
      <c r="D11" s="24">
        <f>CreditsEarned</f>
        <v>52</v>
      </c>
      <c r="E11" s="25"/>
      <c r="F11" s="10" t="str">
        <f>TEXT(DegreeRequirements[[#Totals],[ПОЛУЧЕНО БАЛЛОВ]]/DegreeRequirements[[#Totals],[ИТОГО]],"##%")&amp;" Завершено!"</f>
        <v>42% Завершено!</v>
      </c>
    </row>
    <row r="12" spans="1:6" ht="39" customHeight="1" x14ac:dyDescent="0.3">
      <c r="A12" s="26"/>
      <c r="B12" s="26"/>
      <c r="C12" s="7"/>
      <c r="D12" s="23" t="str">
        <f>IF(CreditsEarned&gt;=(CreditsNeeded)," Поздравляем!",IF(CreditsEarned&gt;=(CreditsNeeded*0.75)," Осталось совсем немного!",IF(CreditsEarned&gt;=(CreditsNeeded*0.5)," Пройдено больше половины пути!!",IF(CreditsEarned&gt;=(CreditsNeeded*0.25)," Спасибо за хорошую работу!",""))))</f>
        <v xml:space="preserve"> Спасибо за хорошую работу!</v>
      </c>
      <c r="E12" s="23"/>
      <c r="F12" s="9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CreditsNeeded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В этой ячейке введите название курса, а в таблице ниже — подробные сведения о нем." sqref="C2" xr:uid="{00000000-0002-0000-0000-000000000000}"/>
    <dataValidation allowBlank="1" showInputMessage="1" showErrorMessage="1" prompt="В столбце под этим заголовком укажите требования для зачета." sqref="C4" xr:uid="{00000000-0002-0000-0000-000001000000}"/>
    <dataValidation allowBlank="1" showInputMessage="1" showErrorMessage="1" prompt="В столбце под этим заголовком укажите общее количество зачетов." sqref="D4" xr:uid="{00000000-0002-0000-0000-000002000000}"/>
    <dataValidation allowBlank="1" showInputMessage="1" showErrorMessage="1" prompt="Полученные зачеты автоматически рассчитываются в столбце под этим заголовком, а строка данных обновляется автоматически." sqref="E4" xr:uid="{00000000-0002-0000-0000-000003000000}"/>
    <dataValidation allowBlank="1" showInputMessage="1" showErrorMessage="1" prompt="Необходимое количество зачетов автоматически рассчитывается в столбце под этим заголовком. Если это значение равно нулю, отображается флажок. Индикатор общего выполнения находится в ячейках под таблицей." sqref="F4" xr:uid="{00000000-0002-0000-0000-000004000000}"/>
    <dataValidation allowBlank="1" showInputMessage="1" showErrorMessage="1" prompt="В этой ячейке находится индикатор общего выполнения. Процент прохождения курса автоматически обновляется в ячейке справа, а сообщение — в ячейке ниже." sqref="D11:E11" xr:uid="{00000000-0002-0000-0000-000005000000}"/>
    <dataValidation allowBlank="1" showInputMessage="1" showErrorMessage="1" prompt="В ячейке справа находится индикатор общего выполнения." sqref="C11" xr:uid="{00000000-0002-0000-0000-000006000000}"/>
    <dataValidation allowBlank="1" showInputMessage="1" showErrorMessage="1" prompt="Процент прохождения курса автоматически обновляется в этой ячейке." sqref="F11" xr:uid="{00000000-0002-0000-0000-000007000000}"/>
    <dataValidation allowBlank="1" showInputMessage="1" showErrorMessage="1" prompt="Сообщение в этой ячейке обновляется автоматически." sqref="D12:E12" xr:uid="{00000000-0002-0000-0000-000008000000}"/>
    <dataValidation allowBlank="1" showInputMessage="1" showErrorMessage="1" prompt="Составьте в этой книге план сдачи зачетов. Заголовок листа находится в этой ячейке и на диаграмме в ячейке A5. Укажите название курса в ячейке C2 и сведения в таблице &quot;Требования для степени&quot;." sqref="A1:B3" xr:uid="{00000000-0002-0000-0000-000009000000}"/>
    <dataValidation allowBlank="1" showInputMessage="1" showErrorMessage="1" prompt="В ячейке ниже находится диаграмма &quot;Сводка за семестр&quot;, а в ячейке A11 — подсказка." sqref="A4:B4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CreditsNeeded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 x14ac:dyDescent="0.3"/>
  <cols>
    <col min="1" max="1" width="49" customWidth="1"/>
    <col min="2" max="2" width="25" customWidth="1"/>
    <col min="3" max="3" width="46.5" customWidth="1"/>
    <col min="4" max="4" width="16.25" customWidth="1"/>
    <col min="5" max="6" width="22.125" customWidth="1"/>
    <col min="7" max="7" width="1" customWidth="1"/>
  </cols>
  <sheetData>
    <row r="1" spans="1:6" ht="64.5" customHeight="1" x14ac:dyDescent="0.45">
      <c r="A1" s="6" t="s">
        <v>0</v>
      </c>
      <c r="B1" s="3"/>
      <c r="C1" s="3"/>
      <c r="D1" s="3"/>
      <c r="E1" s="1"/>
      <c r="F1" s="1"/>
    </row>
    <row r="2" spans="1:6" ht="30" customHeight="1" x14ac:dyDescent="0.3">
      <c r="A2" s="4" t="s">
        <v>16</v>
      </c>
      <c r="B2" s="5" t="s">
        <v>43</v>
      </c>
      <c r="C2" s="5" t="s">
        <v>70</v>
      </c>
      <c r="D2" s="2" t="s">
        <v>71</v>
      </c>
      <c r="E2" s="2" t="s">
        <v>72</v>
      </c>
      <c r="F2" s="5" t="s">
        <v>75</v>
      </c>
    </row>
    <row r="3" spans="1:6" ht="30" customHeight="1" x14ac:dyDescent="0.3">
      <c r="A3" s="4" t="s">
        <v>17</v>
      </c>
      <c r="B3" s="5" t="s">
        <v>44</v>
      </c>
      <c r="C3" s="5" t="s">
        <v>9</v>
      </c>
      <c r="D3" s="2">
        <v>4</v>
      </c>
      <c r="E3" s="2" t="s">
        <v>73</v>
      </c>
      <c r="F3" s="5" t="s">
        <v>76</v>
      </c>
    </row>
    <row r="4" spans="1:6" ht="30" customHeight="1" x14ac:dyDescent="0.3">
      <c r="A4" s="4" t="s">
        <v>18</v>
      </c>
      <c r="B4" s="5" t="s">
        <v>45</v>
      </c>
      <c r="C4" s="5" t="s">
        <v>6</v>
      </c>
      <c r="D4" s="2">
        <v>3</v>
      </c>
      <c r="E4" s="2"/>
      <c r="F4" s="5" t="s">
        <v>77</v>
      </c>
    </row>
    <row r="5" spans="1:6" ht="30" customHeight="1" x14ac:dyDescent="0.3">
      <c r="A5" s="4" t="s">
        <v>19</v>
      </c>
      <c r="B5" s="5" t="s">
        <v>46</v>
      </c>
      <c r="C5" s="5" t="s">
        <v>9</v>
      </c>
      <c r="D5" s="2">
        <v>2</v>
      </c>
      <c r="E5" s="2" t="s">
        <v>73</v>
      </c>
      <c r="F5" s="5" t="s">
        <v>76</v>
      </c>
    </row>
    <row r="6" spans="1:6" ht="30" customHeight="1" x14ac:dyDescent="0.3">
      <c r="A6" s="4" t="s">
        <v>20</v>
      </c>
      <c r="B6" s="5" t="s">
        <v>47</v>
      </c>
      <c r="C6" s="5" t="s">
        <v>9</v>
      </c>
      <c r="D6" s="2">
        <v>2</v>
      </c>
      <c r="E6" s="2" t="s">
        <v>73</v>
      </c>
      <c r="F6" s="5" t="s">
        <v>78</v>
      </c>
    </row>
    <row r="7" spans="1:6" ht="30" customHeight="1" x14ac:dyDescent="0.3">
      <c r="A7" s="4" t="s">
        <v>21</v>
      </c>
      <c r="B7" s="5" t="s">
        <v>48</v>
      </c>
      <c r="C7" s="5" t="s">
        <v>6</v>
      </c>
      <c r="D7" s="2">
        <v>2</v>
      </c>
      <c r="E7" s="2" t="s">
        <v>73</v>
      </c>
      <c r="F7" s="5" t="s">
        <v>76</v>
      </c>
    </row>
    <row r="8" spans="1:6" ht="30" customHeight="1" x14ac:dyDescent="0.3">
      <c r="A8" s="4" t="s">
        <v>22</v>
      </c>
      <c r="B8" s="5" t="s">
        <v>49</v>
      </c>
      <c r="C8" s="5" t="s">
        <v>6</v>
      </c>
      <c r="D8" s="2">
        <v>2</v>
      </c>
      <c r="E8" s="2" t="s">
        <v>73</v>
      </c>
      <c r="F8" s="5" t="s">
        <v>78</v>
      </c>
    </row>
    <row r="9" spans="1:6" ht="30" customHeight="1" x14ac:dyDescent="0.3">
      <c r="A9" s="4" t="s">
        <v>23</v>
      </c>
      <c r="B9" s="5" t="s">
        <v>50</v>
      </c>
      <c r="C9" s="5" t="s">
        <v>6</v>
      </c>
      <c r="D9" s="2">
        <v>2</v>
      </c>
      <c r="E9" s="2"/>
      <c r="F9" s="5" t="s">
        <v>77</v>
      </c>
    </row>
    <row r="10" spans="1:6" ht="30" customHeight="1" x14ac:dyDescent="0.3">
      <c r="A10" s="4" t="s">
        <v>24</v>
      </c>
      <c r="B10" s="5" t="s">
        <v>51</v>
      </c>
      <c r="C10" s="5" t="s">
        <v>6</v>
      </c>
      <c r="D10" s="2">
        <v>2</v>
      </c>
      <c r="E10" s="2"/>
      <c r="F10" s="5" t="s">
        <v>79</v>
      </c>
    </row>
    <row r="11" spans="1:6" ht="30" customHeight="1" x14ac:dyDescent="0.3">
      <c r="A11" s="4" t="s">
        <v>25</v>
      </c>
      <c r="B11" s="5" t="s">
        <v>52</v>
      </c>
      <c r="C11" s="5" t="s">
        <v>6</v>
      </c>
      <c r="D11" s="2">
        <v>2</v>
      </c>
      <c r="E11" s="2" t="s">
        <v>73</v>
      </c>
      <c r="F11" s="5" t="s">
        <v>76</v>
      </c>
    </row>
    <row r="12" spans="1:6" ht="30" customHeight="1" x14ac:dyDescent="0.3">
      <c r="A12" s="4" t="s">
        <v>26</v>
      </c>
      <c r="B12" s="5" t="s">
        <v>53</v>
      </c>
      <c r="C12" s="5" t="s">
        <v>9</v>
      </c>
      <c r="D12" s="2">
        <v>3</v>
      </c>
      <c r="E12" s="2" t="s">
        <v>73</v>
      </c>
      <c r="F12" s="5" t="s">
        <v>76</v>
      </c>
    </row>
    <row r="13" spans="1:6" ht="30" customHeight="1" x14ac:dyDescent="0.3">
      <c r="A13" s="4" t="s">
        <v>26</v>
      </c>
      <c r="B13" s="5" t="s">
        <v>54</v>
      </c>
      <c r="C13" s="5" t="s">
        <v>9</v>
      </c>
      <c r="D13" s="2">
        <v>3</v>
      </c>
      <c r="E13" s="2" t="s">
        <v>73</v>
      </c>
      <c r="F13" s="5" t="s">
        <v>78</v>
      </c>
    </row>
    <row r="14" spans="1:6" ht="30" customHeight="1" x14ac:dyDescent="0.3">
      <c r="A14" s="4" t="s">
        <v>27</v>
      </c>
      <c r="B14" s="5" t="s">
        <v>55</v>
      </c>
      <c r="C14" s="5" t="s">
        <v>6</v>
      </c>
      <c r="D14" s="2">
        <v>2</v>
      </c>
      <c r="E14" s="2" t="s">
        <v>73</v>
      </c>
      <c r="F14" s="5" t="s">
        <v>78</v>
      </c>
    </row>
    <row r="15" spans="1:6" ht="30" customHeight="1" x14ac:dyDescent="0.3">
      <c r="A15" s="4" t="s">
        <v>28</v>
      </c>
      <c r="B15" s="5" t="s">
        <v>56</v>
      </c>
      <c r="C15" s="5" t="s">
        <v>9</v>
      </c>
      <c r="D15" s="2">
        <v>3</v>
      </c>
      <c r="E15" s="2" t="s">
        <v>73</v>
      </c>
      <c r="F15" s="5" t="s">
        <v>78</v>
      </c>
    </row>
    <row r="16" spans="1:6" ht="30" customHeight="1" x14ac:dyDescent="0.3">
      <c r="A16" s="4" t="s">
        <v>29</v>
      </c>
      <c r="B16" s="5" t="s">
        <v>57</v>
      </c>
      <c r="C16" s="5" t="s">
        <v>9</v>
      </c>
      <c r="D16" s="2">
        <v>3</v>
      </c>
      <c r="E16" s="2" t="s">
        <v>73</v>
      </c>
      <c r="F16" s="5" t="s">
        <v>76</v>
      </c>
    </row>
    <row r="17" spans="1:6" ht="30" customHeight="1" x14ac:dyDescent="0.3">
      <c r="A17" s="4" t="s">
        <v>30</v>
      </c>
      <c r="B17" s="5" t="s">
        <v>58</v>
      </c>
      <c r="C17" s="5" t="s">
        <v>6</v>
      </c>
      <c r="D17" s="2">
        <v>2</v>
      </c>
      <c r="E17" s="2" t="s">
        <v>73</v>
      </c>
      <c r="F17" s="5" t="s">
        <v>76</v>
      </c>
    </row>
    <row r="18" spans="1:6" ht="30" customHeight="1" x14ac:dyDescent="0.3">
      <c r="A18" s="4" t="s">
        <v>31</v>
      </c>
      <c r="B18" s="5" t="s">
        <v>59</v>
      </c>
      <c r="C18" s="5" t="s">
        <v>6</v>
      </c>
      <c r="D18" s="2">
        <v>2</v>
      </c>
      <c r="E18" s="2" t="s">
        <v>73</v>
      </c>
      <c r="F18" s="5" t="s">
        <v>76</v>
      </c>
    </row>
    <row r="19" spans="1:6" ht="30" customHeight="1" x14ac:dyDescent="0.3">
      <c r="A19" s="4" t="s">
        <v>32</v>
      </c>
      <c r="B19" s="5" t="s">
        <v>60</v>
      </c>
      <c r="C19" s="5" t="s">
        <v>6</v>
      </c>
      <c r="D19" s="2">
        <v>2</v>
      </c>
      <c r="E19" s="2" t="s">
        <v>73</v>
      </c>
      <c r="F19" s="5" t="s">
        <v>78</v>
      </c>
    </row>
    <row r="20" spans="1:6" ht="30" customHeight="1" x14ac:dyDescent="0.3">
      <c r="A20" s="4" t="s">
        <v>33</v>
      </c>
      <c r="B20" s="5" t="s">
        <v>61</v>
      </c>
      <c r="C20" s="5" t="s">
        <v>6</v>
      </c>
      <c r="D20" s="2">
        <v>2</v>
      </c>
      <c r="E20" s="2" t="s">
        <v>73</v>
      </c>
      <c r="F20" s="5" t="s">
        <v>77</v>
      </c>
    </row>
    <row r="21" spans="1:6" ht="30" customHeight="1" x14ac:dyDescent="0.3">
      <c r="A21" s="4" t="s">
        <v>34</v>
      </c>
      <c r="B21" s="5" t="s">
        <v>62</v>
      </c>
      <c r="C21" s="5" t="s">
        <v>6</v>
      </c>
      <c r="D21" s="2">
        <v>2</v>
      </c>
      <c r="E21" s="2"/>
      <c r="F21" s="5" t="s">
        <v>79</v>
      </c>
    </row>
    <row r="22" spans="1:6" ht="30" customHeight="1" x14ac:dyDescent="0.3">
      <c r="A22" s="4" t="s">
        <v>35</v>
      </c>
      <c r="B22" s="5" t="s">
        <v>63</v>
      </c>
      <c r="C22" s="5" t="s">
        <v>6</v>
      </c>
      <c r="D22" s="2">
        <v>2</v>
      </c>
      <c r="E22" s="2"/>
      <c r="F22" s="5" t="s">
        <v>80</v>
      </c>
    </row>
    <row r="23" spans="1:6" ht="30" customHeight="1" x14ac:dyDescent="0.3">
      <c r="A23" s="4" t="s">
        <v>36</v>
      </c>
      <c r="B23" s="5" t="s">
        <v>64</v>
      </c>
      <c r="C23" s="5" t="s">
        <v>6</v>
      </c>
      <c r="D23" s="2">
        <v>2</v>
      </c>
      <c r="E23" s="2" t="s">
        <v>73</v>
      </c>
      <c r="F23" s="5" t="s">
        <v>76</v>
      </c>
    </row>
    <row r="24" spans="1:6" ht="30" customHeight="1" x14ac:dyDescent="0.3">
      <c r="A24" s="4" t="s">
        <v>37</v>
      </c>
      <c r="B24" s="5" t="s">
        <v>65</v>
      </c>
      <c r="C24" s="5" t="s">
        <v>9</v>
      </c>
      <c r="D24" s="2">
        <v>3</v>
      </c>
      <c r="E24" s="2" t="s">
        <v>73</v>
      </c>
      <c r="F24" s="5" t="s">
        <v>76</v>
      </c>
    </row>
    <row r="25" spans="1:6" ht="30" customHeight="1" x14ac:dyDescent="0.3">
      <c r="A25" s="4" t="s">
        <v>38</v>
      </c>
      <c r="B25" s="5" t="s">
        <v>66</v>
      </c>
      <c r="C25" s="5" t="s">
        <v>9</v>
      </c>
      <c r="D25" s="2">
        <v>3</v>
      </c>
      <c r="E25" s="2" t="s">
        <v>73</v>
      </c>
      <c r="F25" s="5" t="s">
        <v>76</v>
      </c>
    </row>
    <row r="26" spans="1:6" ht="30" customHeight="1" x14ac:dyDescent="0.3">
      <c r="A26" s="4" t="s">
        <v>39</v>
      </c>
      <c r="B26" s="5" t="s">
        <v>67</v>
      </c>
      <c r="C26" s="5" t="s">
        <v>8</v>
      </c>
      <c r="D26" s="2">
        <v>4</v>
      </c>
      <c r="E26" s="2" t="s">
        <v>73</v>
      </c>
      <c r="F26" s="5" t="s">
        <v>78</v>
      </c>
    </row>
    <row r="27" spans="1:6" ht="30" customHeight="1" x14ac:dyDescent="0.3">
      <c r="A27" s="4" t="s">
        <v>40</v>
      </c>
      <c r="B27" s="5" t="s">
        <v>68</v>
      </c>
      <c r="C27" s="5" t="s">
        <v>6</v>
      </c>
      <c r="D27" s="2">
        <v>2</v>
      </c>
      <c r="E27" s="2" t="s">
        <v>73</v>
      </c>
      <c r="F27" s="5" t="s">
        <v>76</v>
      </c>
    </row>
    <row r="28" spans="1:6" ht="30" customHeight="1" x14ac:dyDescent="0.3">
      <c r="A28" s="4" t="s">
        <v>41</v>
      </c>
      <c r="B28" s="5" t="s">
        <v>69</v>
      </c>
      <c r="C28" s="5" t="s">
        <v>6</v>
      </c>
      <c r="D28" s="2">
        <v>2</v>
      </c>
      <c r="E28" s="2" t="s">
        <v>73</v>
      </c>
      <c r="F28" s="5" t="s">
        <v>78</v>
      </c>
    </row>
    <row r="29" spans="1:6" ht="30" customHeight="1" x14ac:dyDescent="0.3">
      <c r="A29" s="4" t="s">
        <v>42</v>
      </c>
      <c r="B29" s="5" t="s">
        <v>49</v>
      </c>
      <c r="C29" s="5" t="s">
        <v>6</v>
      </c>
      <c r="D29" s="2">
        <v>2</v>
      </c>
      <c r="E29" s="2" t="s">
        <v>74</v>
      </c>
      <c r="F29" s="5" t="s">
        <v>77</v>
      </c>
    </row>
  </sheetData>
  <dataValidations count="9">
    <dataValidation type="list" errorStyle="warning" allowBlank="1" showInputMessage="1" showErrorMessage="1" error="Выберите в списке &quot;Да&quot; или &quot;Нет&quot;. Нажмите кнопку &quot;Отмена&quot;, а затем нажмите клавиши ALT+СТРЕЛКА ВНИЗ, чтобы открыть список, и используйте клавиши СТРЕЛКА ВНИЗ и ВВОД для выбора нужного варианта." sqref="E3:E29" xr:uid="{00000000-0002-0000-0100-000000000000}">
      <formula1>"Да,Нет"</formula1>
    </dataValidation>
    <dataValidation type="list" errorStyle="warning" allowBlank="1" showInputMessage="1" showErrorMessage="1" error="Выберите из списка требование для получения степени. Нажмите кнопку ОТМЕНА, а затем нажмите клавиши ALT+СТРЕЛКА ВНИЗ, чтобы открыть список, и используйте клавиши СТРЕЛКА ВНИЗ и ВВОД для выбора нужного варианта." sqref="C3:C29" xr:uid="{00000000-0002-0000-0100-000001000000}">
      <formula1>RequirementLookup</formula1>
    </dataValidation>
    <dataValidation allowBlank="1" showInputMessage="1" showErrorMessage="1" prompt="Составьте на этом листе список учебных курсов. В этой ячейке находится заголовок. Введите сведения в приведенной ниже таблице." sqref="A1" xr:uid="{00000000-0002-0000-0100-000002000000}"/>
    <dataValidation allowBlank="1" showInputMessage="1" showErrorMessage="1" prompt="В столбце под этим заголовком введите название курса. Для поиска конкретных записей используйте фильтры в заголовках столбцов." sqref="A2" xr:uid="{00000000-0002-0000-0100-000003000000}"/>
    <dataValidation allowBlank="1" showInputMessage="1" showErrorMessage="1" prompt="Введите номер курса в столбце под этим заголовком." sqref="B2" xr:uid="{00000000-0002-0000-0100-000004000000}"/>
    <dataValidation allowBlank="1" showInputMessage="1" showErrorMessage="1" prompt="В столбце под этим заголовком выберите требование для получения степени. Нажмите клавиши ALT+СТРЕЛКА ВНИЗ, чтобы открыть список, и используйте клавиши СТРЕЛКА ВНИЗ и ВВОД для выбора нужного варианта." sqref="C2" xr:uid="{00000000-0002-0000-0100-000005000000}"/>
    <dataValidation allowBlank="1" showInputMessage="1" showErrorMessage="1" prompt="В столбце под этим заголовком укажите количество зачетов." sqref="D2" xr:uid="{00000000-0002-0000-0100-000006000000}"/>
    <dataValidation allowBlank="1" showInputMessage="1" showErrorMessage="1" prompt="В столбце под этим заголовком выберите значение &quot;Да&quot; или &quot;Нет&quot;, обозначающее сдачу зачета. Нажмите клавиши ALT+СТРЕЛКА ВНИЗ, чтобы открыть список, и используйте клавиши СТРЕЛКА ВНИЗ и ВВОД для выбора нужного варианта." sqref="E2" xr:uid="{00000000-0002-0000-0100-000007000000}"/>
    <dataValidation allowBlank="1" showInputMessage="1" showErrorMessage="1" prompt="В столбце под этим заголовком введите номер семестра." sqref="F2" xr:uid="{00000000-0002-0000-0100-00000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3"/>
  <cols>
    <col min="1" max="1" width="37.25" customWidth="1"/>
    <col min="2" max="2" width="41.875" customWidth="1"/>
    <col min="3" max="3" width="61.875" bestFit="1" customWidth="1"/>
  </cols>
  <sheetData>
    <row r="1" spans="1:3" ht="6.75" customHeight="1" x14ac:dyDescent="0.3">
      <c r="A1" s="34" t="s">
        <v>0</v>
      </c>
      <c r="B1" s="34"/>
      <c r="C1" s="1"/>
    </row>
    <row r="2" spans="1:3" ht="51" customHeight="1" x14ac:dyDescent="0.3">
      <c r="A2" s="34"/>
      <c r="B2" s="34"/>
      <c r="C2" s="17" t="s">
        <v>81</v>
      </c>
    </row>
    <row r="3" spans="1:3" ht="6.75" customHeight="1" x14ac:dyDescent="0.3">
      <c r="A3" s="34"/>
      <c r="B3" s="34"/>
      <c r="C3" s="1"/>
    </row>
    <row r="4" spans="1:3" ht="18" customHeight="1" x14ac:dyDescent="0.3">
      <c r="A4" s="7" t="s">
        <v>75</v>
      </c>
      <c r="B4" s="18" t="s">
        <v>83</v>
      </c>
      <c r="C4" s="18" t="s">
        <v>82</v>
      </c>
    </row>
    <row r="5" spans="1:3" ht="30" customHeight="1" x14ac:dyDescent="0.3">
      <c r="A5" s="19" t="s">
        <v>76</v>
      </c>
      <c r="B5" s="20">
        <v>30</v>
      </c>
      <c r="C5" s="20">
        <v>12</v>
      </c>
    </row>
    <row r="6" spans="1:3" ht="30" customHeight="1" x14ac:dyDescent="0.3">
      <c r="A6" s="19" t="s">
        <v>78</v>
      </c>
      <c r="B6" s="20">
        <v>20</v>
      </c>
      <c r="C6" s="20">
        <v>8</v>
      </c>
    </row>
    <row r="7" spans="1:3" ht="30" customHeight="1" x14ac:dyDescent="0.3">
      <c r="A7" s="19" t="s">
        <v>77</v>
      </c>
      <c r="B7" s="20">
        <v>9</v>
      </c>
      <c r="C7" s="20">
        <v>4</v>
      </c>
    </row>
    <row r="8" spans="1:3" ht="30" customHeight="1" x14ac:dyDescent="0.3">
      <c r="A8" s="19" t="s">
        <v>79</v>
      </c>
      <c r="B8" s="20">
        <v>4</v>
      </c>
      <c r="C8" s="20">
        <v>2</v>
      </c>
    </row>
    <row r="9" spans="1:3" ht="30" customHeight="1" x14ac:dyDescent="0.3">
      <c r="A9" s="19" t="s">
        <v>80</v>
      </c>
      <c r="B9" s="20">
        <v>2</v>
      </c>
      <c r="C9" s="20">
        <v>1</v>
      </c>
    </row>
    <row r="10" spans="1:3" ht="30" customHeight="1" x14ac:dyDescent="0.3">
      <c r="A10" s="19" t="s">
        <v>84</v>
      </c>
      <c r="B10" s="20">
        <v>65</v>
      </c>
      <c r="C10" s="20">
        <v>27</v>
      </c>
    </row>
  </sheetData>
  <mergeCells count="1">
    <mergeCell ref="A1:B3"/>
  </mergeCells>
  <dataValidations count="1">
    <dataValidation allowBlank="1" showInputMessage="1" showErrorMessage="1" prompt="В этой ячейке находится заголовок листа. Приведенная ниже таблица обновляется автоматически." sqref="A1:B3" xr:uid="{00000000-0002-0000-0200-000000000000}"/>
  </dataValidations>
  <printOptions horizontalCentered="1"/>
  <pageMargins left="0.25" right="0.25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27863B-C58B-4655-8BF9-DB675FB906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Планировщик зачетов</vt:lpstr>
      <vt:lpstr>Курс</vt:lpstr>
      <vt:lpstr>Сводные данные за семестр</vt:lpstr>
      <vt:lpstr>CreditsEarned</vt:lpstr>
      <vt:lpstr>CreditsNeeded</vt:lpstr>
      <vt:lpstr>CreditsRemaining</vt:lpstr>
      <vt:lpstr>RequirementLookup</vt:lpstr>
      <vt:lpstr>Курс!Заголовки_для_печати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2019-06-29T07:05:01Z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