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9_Accessible_Templates_WAC_B5\04_PreDTP_Done\ru-RU\"/>
    </mc:Choice>
  </mc:AlternateContent>
  <xr:revisionPtr revIDLastSave="0" documentId="12_ncr:500000_{A7EE52B0-BA57-468A-8D92-8D825806CF7E}" xr6:coauthVersionLast="32" xr6:coauthVersionMax="32" xr10:uidLastSave="{00000000-0000-0000-0000-000000000000}"/>
  <bookViews>
    <workbookView xWindow="0" yWindow="0" windowWidth="28500" windowHeight="11910" xr2:uid="{00000000-000D-0000-FFFF-FFFF00000000}"/>
  </bookViews>
  <sheets>
    <sheet name="Счет за услуги" sheetId="1" r:id="rId1"/>
    <sheet name="Клиенты" sheetId="3" r:id="rId2"/>
  </sheets>
  <definedNames>
    <definedName name="ВсегоПоСчету">'Счет за услуги'!$H$16</definedName>
    <definedName name="_xlnm.Print_Titles" localSheetId="1">Клиенты!$2:$2</definedName>
    <definedName name="_xlnm.Print_Titles" localSheetId="0">'Счет за услуги'!$9:$9</definedName>
    <definedName name="Заголовок2">СписокКлиентов[[#Headers],[Название компании]]</definedName>
    <definedName name="ЗаголовокСтолбца1">ПозицииСчета[[#Headers],[ДАТА]]</definedName>
    <definedName name="Задаток">'Счет за услуги'!$H$17</definedName>
    <definedName name="ИмяСчета">'Счет за услуги'!$C$5</definedName>
    <definedName name="НазваниеКомпании">'Счет за услуги'!$B$2</definedName>
    <definedName name="_xlnm.Print_Area" localSheetId="1">Клиенты!$A:$L</definedName>
    <definedName name="_xlnm.Print_Area" localSheetId="0">'Счет за услуги'!$A:$I</definedName>
    <definedName name="ОбластьЗаголовкаСтолбца1..G6.1">'Счет за услуги'!$G$5</definedName>
    <definedName name="ОбластьЗаголовкаСтроки1..H3">'Счет за услуги'!$G$1</definedName>
    <definedName name="ОбластьЗаголовкаСтроки2..C8">'Счет за услуги'!$B$5</definedName>
    <definedName name="ОбластьЗаголовкаСтроки3..E8">'Счет за услуги'!$D$5</definedName>
    <definedName name="ОбластьЗаголовкаСтроки4..H18">'Счет за услуги'!$G$16</definedName>
    <definedName name="ПоискКлиента">СписокКлиентов[Название компании]</definedName>
  </definedNames>
  <calcPr calcId="162913"/>
</workbook>
</file>

<file path=xl/calcChain.xml><?xml version="1.0" encoding="utf-8"?>
<calcChain xmlns="http://schemas.openxmlformats.org/spreadsheetml/2006/main">
  <c r="C8" i="1" l="1"/>
  <c r="C7" i="1"/>
  <c r="C6" i="1"/>
  <c r="B17" i="1" l="1"/>
  <c r="H11" i="1"/>
  <c r="H12" i="1"/>
  <c r="H13" i="1"/>
  <c r="H14" i="1"/>
  <c r="H15" i="1"/>
  <c r="H10" i="1"/>
  <c r="E8" i="1"/>
  <c r="E7" i="1"/>
  <c r="E6" i="1"/>
  <c r="E5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<sst xmlns="http://schemas.openxmlformats.org/spreadsheetml/2006/main" count="66" uniqueCount="62">
  <si>
    <t>СЧЕТ ЗА УСЛУГИ</t>
  </si>
  <si>
    <t>Институт графического дизайна</t>
  </si>
  <si>
    <t>Ул. Тракторная, д. 123</t>
  </si>
  <si>
    <t>г. Тюмень, Тюменская область, 123456</t>
  </si>
  <si>
    <t>Плательщик:</t>
  </si>
  <si>
    <t>Адрес:</t>
  </si>
  <si>
    <t>ДАТА</t>
  </si>
  <si>
    <t>Сумма подлежит уплате в течение &lt;#&gt; дн. На суммы просроченных платежей начисляется пеня из расчета &lt;#&gt; % в месяц.</t>
  </si>
  <si>
    <t>Телефон:</t>
  </si>
  <si>
    <t>Факс:</t>
  </si>
  <si>
    <t>Trey Research</t>
  </si>
  <si>
    <t>ОПИСАНИЕ</t>
  </si>
  <si>
    <t>Подготовка вариантов дизайна логотипа</t>
  </si>
  <si>
    <t>Расходы на работу фокус-группы</t>
  </si>
  <si>
    <t>Аренда помещения для фокус-группы</t>
  </si>
  <si>
    <t>123-555-0123</t>
  </si>
  <si>
    <t>123-555-0124</t>
  </si>
  <si>
    <t>Эл. почта:</t>
  </si>
  <si>
    <t>Контактное лицо:</t>
  </si>
  <si>
    <t>ПОЧАСОВОЙ ТАРИФ</t>
  </si>
  <si>
    <t>CustomerService@tailspintoys.com</t>
  </si>
  <si>
    <t>www.tailspintoys.com</t>
  </si>
  <si>
    <t>ЧАСЫ</t>
  </si>
  <si>
    <t>ФИКСИРОВАННАЯ ПЛАТА</t>
  </si>
  <si>
    <t>№ счета:</t>
  </si>
  <si>
    <t>Дата выставления счета:</t>
  </si>
  <si>
    <t>Срок оплаты:</t>
  </si>
  <si>
    <t xml:space="preserve">Услуги по счету: </t>
  </si>
  <si>
    <t>Разработка новой фирменной символики</t>
  </si>
  <si>
    <t>СКИДКА</t>
  </si>
  <si>
    <t>Всего по счету</t>
  </si>
  <si>
    <t>Сумма задатка</t>
  </si>
  <si>
    <t>Итого</t>
  </si>
  <si>
    <t>ИТОГО</t>
  </si>
  <si>
    <t>Клиенты</t>
  </si>
  <si>
    <t>Название компании</t>
  </si>
  <si>
    <t>Contoso, Ltd</t>
  </si>
  <si>
    <t>Имя контактного лица</t>
  </si>
  <si>
    <t>Виктор Игнатьев</t>
  </si>
  <si>
    <t>Светлана Коновалова</t>
  </si>
  <si>
    <t>Адрес</t>
  </si>
  <si>
    <t>Ул. Автозаводская, д. 345</t>
  </si>
  <si>
    <t>Ул. Каштановая, д .567</t>
  </si>
  <si>
    <t>Адрес 2</t>
  </si>
  <si>
    <t>Офис 123</t>
  </si>
  <si>
    <t>Город</t>
  </si>
  <si>
    <t>Новосибирск</t>
  </si>
  <si>
    <t>Рязань</t>
  </si>
  <si>
    <t>Область или край</t>
  </si>
  <si>
    <t>Новосибирская обл.</t>
  </si>
  <si>
    <t>Рязанская обл.</t>
  </si>
  <si>
    <t>Индекс</t>
  </si>
  <si>
    <t>Телефон</t>
  </si>
  <si>
    <t>432-555-0178</t>
  </si>
  <si>
    <t>432-555-0189</t>
  </si>
  <si>
    <t>Эл. почта</t>
  </si>
  <si>
    <t>victor@treyresearch.net</t>
  </si>
  <si>
    <t>svetlana@contoso.com</t>
  </si>
  <si>
    <t>Факс</t>
  </si>
  <si>
    <t>432-555-0124</t>
  </si>
  <si>
    <t>432-555-0123</t>
  </si>
  <si>
    <t>Счет за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</si>
</sst>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7" formatCode="000000"/>
    <numFmt numFmtId="168" formatCode="[&lt;=9999999]###\-####;\(###\)\ ###\-####"/>
    <numFmt numFmtId="169" formatCode="#,##0.00\ &quot;₽&quot;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>
      <alignment horizontal="right" vertical="top"/>
    </xf>
    <xf numFmtId="169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7" fontId="4" fillId="0" borderId="0" applyFill="0" applyBorder="0" applyProtection="0">
      <alignment horizontal="right" vertical="center" indent="1"/>
    </xf>
    <xf numFmtId="168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50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7" fontId="4" fillId="0" borderId="0" xfId="19" applyFill="1" applyBorder="1" applyProtection="1">
      <alignment horizontal="right" vertical="center" indent="1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168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4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4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8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9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9" fontId="7" fillId="0" borderId="2" xfId="10" applyFont="1" applyFill="1" applyBorder="1">
      <alignment horizontal="right" vertical="center" indent="1"/>
    </xf>
    <xf numFmtId="169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69" fontId="0" fillId="0" borderId="0" xfId="9" applyFont="1" applyFill="1" applyBorder="1" applyAlignment="1">
      <alignment horizontal="right" vertical="center"/>
    </xf>
    <xf numFmtId="169" fontId="0" fillId="0" borderId="0" xfId="9" applyFont="1" applyFill="1" applyBorder="1" applyAlignment="1">
      <alignment horizontal="right" vertical="center" indent="1"/>
    </xf>
    <xf numFmtId="0" fontId="3" fillId="0" borderId="0" xfId="26">
      <alignment horizontal="center" vertical="center" wrapText="1"/>
    </xf>
    <xf numFmtId="168" fontId="0" fillId="0" borderId="0" xfId="20" applyFont="1" applyFill="1" applyBorder="1" applyAlignment="1" applyProtection="1">
      <alignment horizontal="left" vertical="center" wrapText="1"/>
    </xf>
    <xf numFmtId="0" fontId="7" fillId="0" borderId="2" xfId="18" applyNumberFormat="1" applyFill="1" applyBorder="1">
      <alignment horizontal="right" vertical="center"/>
    </xf>
    <xf numFmtId="0" fontId="10" fillId="0" borderId="0" xfId="1" applyBorder="1" applyAlignment="1" applyProtection="1">
      <alignment horizontal="left" vertical="center" wrapText="1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  <xf numFmtId="0" fontId="0" fillId="0" borderId="0" xfId="13" applyFont="1" applyFill="1" applyProtection="1">
      <alignment horizontal="left" vertical="center" indent="1"/>
    </xf>
    <xf numFmtId="168" fontId="5" fillId="2" borderId="0" xfId="3" applyNumberFormat="1">
      <alignment horizontal="left" vertical="center" wrapText="1" indent="1"/>
    </xf>
  </cellXfs>
  <cellStyles count="27">
    <cellStyle name="Акцент1" xfId="12" builtinId="29" customBuiltin="1"/>
    <cellStyle name="Выравнивание по верхнему краю" xfId="23" xr:uid="{00000000-0005-0000-0000-000017000000}"/>
    <cellStyle name="Выравнивание по левому краю" xfId="13" xr:uid="{00000000-0005-0000-0000-000010000000}"/>
    <cellStyle name="Выравнивание по правому краю" xfId="14" xr:uid="{00000000-0005-0000-0000-000014000000}"/>
    <cellStyle name="Гиперссылка" xfId="1" builtinId="8" customBuiltin="1"/>
    <cellStyle name="Дата" xfId="15" xr:uid="{00000000-0005-0000-0000-000006000000}"/>
    <cellStyle name="Денежный" xfId="9" builtinId="4" customBuiltin="1"/>
    <cellStyle name="Денежный [0]" xfId="10" builtinId="7" customBuiltin="1"/>
    <cellStyle name="Заголовок 1" xfId="2" builtinId="16" customBuiltin="1"/>
    <cellStyle name="Заголовок 2" xfId="3" builtinId="17" customBuiltin="1"/>
    <cellStyle name="Заголовок 3" xfId="16" builtinId="18" customBuiltin="1"/>
    <cellStyle name="Заголовок 4" xfId="6" builtinId="19" customBuiltin="1"/>
    <cellStyle name="Индекс" xfId="19" xr:uid="{00000000-0005-0000-0000-000019000000}"/>
    <cellStyle name="Итог" xfId="18" builtinId="25" customBuiltin="1"/>
    <cellStyle name="Название" xfId="5" builtinId="15" customBuiltin="1"/>
    <cellStyle name="Нижняя граница" xfId="24" xr:uid="{00000000-0005-0000-0000-000001000000}"/>
    <cellStyle name="Номер счета и контактные данные" xfId="22" xr:uid="{00000000-0005-0000-0000-00000F000000}"/>
    <cellStyle name="Обычный" xfId="0" builtinId="0" customBuiltin="1"/>
    <cellStyle name="Описание счета" xfId="21" xr:uid="{00000000-0005-0000-0000-00000E000000}"/>
    <cellStyle name="Открывавшаяся гиперссылка" xfId="4" builtinId="9" customBuiltin="1"/>
    <cellStyle name="Отступ справа" xfId="25" xr:uid="{00000000-0005-0000-0000-000015000000}"/>
    <cellStyle name="Пояснение" xfId="17" builtinId="53" customBuiltin="1"/>
    <cellStyle name="Процентный" xfId="11" builtinId="5" customBuiltin="1"/>
    <cellStyle name="Телефон" xfId="20" xr:uid="{00000000-0005-0000-0000-000013000000}"/>
    <cellStyle name="Финансовый" xfId="7" builtinId="3" customBuiltin="1"/>
    <cellStyle name="Финансовый [0]" xfId="8" builtinId="6" customBuiltin="1"/>
    <cellStyle name="ячейки перехода" xfId="26" xr:uid="{00000000-0005-0000-0000-00001A000000}"/>
  </cellStyles>
  <dxfs count="9">
    <dxf>
      <fill>
        <patternFill patternType="none">
          <fgColor indexed="64"/>
          <bgColor indexed="65"/>
        </patternFill>
      </fill>
      <protection locked="1" hidden="0"/>
    </dxf>
    <dxf>
      <numFmt numFmtId="169" formatCode="#,##0.00\ &quot;₽&quot;"/>
    </dxf>
    <dxf>
      <alignment horizontal="general" vertical="center" textRotation="0" wrapText="1" indent="0" justifyLastLine="0" shrinkToFit="0" readingOrder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Счет за услуги" pivot="0" count="4" xr9:uid="{00000000-0011-0000-FFFF-FFFF00000000}">
      <tableStyleElement type="wholeTable" dxfId="8"/>
      <tableStyleElement type="headerRow" dxfId="7"/>
      <tableStyleElement type="totalRow" dxfId="6"/>
      <tableStyleElement type="lastColumn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50;&#1083;&#1080;&#1077;&#1085;&#1090;&#1099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95;&#1077;&#1090; &#1079;&#1072; &#1091;&#1089;&#1083;&#1091;&#1075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Стрелка: Пятиугольник 1" descr="Щелкните, чтобы перейти на лист «Клиенты».">
          <a:hlinkClick xmlns:r="http://schemas.openxmlformats.org/officeDocument/2006/relationships" r:id="rId1" tooltip="Щелкните, чтобы перейти на лист «Клиенты».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100"/>
            <a:t>Клиенты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Стрелка: Пятиугольник 1" descr="Щелкните, чтобы перейти на лист «Клиенты».">
          <a:hlinkClick xmlns:r="http://schemas.openxmlformats.org/officeDocument/2006/relationships" r:id="rId1" tooltip="Щелкните, чтобы перейти на лист «Счет за услуги».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100">
              <a:solidFill>
                <a:schemeClr val="bg1"/>
              </a:solidFill>
            </a:rPr>
            <a:t>Счет за услуги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ПозицииСчета" displayName="ПозицииСчета" ref="B9:H15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ДАТА" totalsRowLabel="Итог"/>
    <tableColumn id="2" xr3:uid="{00000000-0010-0000-0000-000002000000}" name="ОПИСАНИЕ" totalsRowDxfId="2"/>
    <tableColumn id="3" xr3:uid="{00000000-0010-0000-0000-000003000000}" name="ПОЧАСОВОЙ ТАРИФ"/>
    <tableColumn id="4" xr3:uid="{00000000-0010-0000-0000-000004000000}" name="ЧАСЫ"/>
    <tableColumn id="1" xr3:uid="{00000000-0010-0000-0000-000001000000}" name="ФИКСИРОВАННАЯ ПЛАТА"/>
    <tableColumn id="5" xr3:uid="{00000000-0010-0000-0000-000005000000}" name="СКИДКА"/>
    <tableColumn id="6" xr3:uid="{00000000-0010-0000-0000-000006000000}" name="ИТОГО" totalsRowFunction="sum" totalsRowDxfId="1">
      <calculatedColumnFormula>IF(OR(ПозицииСчета[[#This Row],[ФИКСИРОВАННАЯ ПЛАТА]]&lt;&gt;"",AND(ПозицииСчета[[#This Row],[ПОЧАСОВОЙ ТАРИФ]]&lt;&gt;"",ПозицииСчета[[#This Row],[ЧАСЫ]]&lt;&gt;"")),(ПозицииСчета[[#This Row],[ПОЧАСОВОЙ ТАРИФ]]*ПозицииСчета[[#This Row],[ЧАСЫ]])+ПозицииСчета[[#This Row],[ФИКСИРОВАННАЯ ПЛАТА]]-ПозицииСчета[[#This Row],[СКИДКА]],"")</calculatedColumnFormula>
    </tableColumn>
  </tableColumns>
  <tableStyleInfo name="Счет за услуг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дату, описание, почасовой тариф, количество часов, фиксированную плату и скидку. Итоговая сумма вычисляется автоматически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СписокКлиентов" displayName="СписокКлиентов" ref="B2:K4">
  <autoFilter ref="B2:K4" xr:uid="{00000000-0009-0000-0100-000001000000}"/>
  <tableColumns count="10">
    <tableColumn id="2" xr3:uid="{00000000-0010-0000-0100-000002000000}" name="Название компании" dataDxfId="0" dataCellStyle="Выравнивание по левому краю"/>
    <tableColumn id="3" xr3:uid="{00000000-0010-0000-0100-000003000000}" name="Имя контактного лица" dataCellStyle="Выравнивание по левому краю"/>
    <tableColumn id="4" xr3:uid="{00000000-0010-0000-0100-000004000000}" name="Адрес" dataCellStyle="Выравнивание по левому краю"/>
    <tableColumn id="1" xr3:uid="{00000000-0010-0000-0100-000001000000}" name="Адрес 2" dataCellStyle="Выравнивание по левому краю"/>
    <tableColumn id="5" xr3:uid="{00000000-0010-0000-0100-000005000000}" name="Город" dataCellStyle="Выравнивание по левому краю"/>
    <tableColumn id="6" xr3:uid="{00000000-0010-0000-0100-000006000000}" name="Область или край" dataCellStyle="Выравнивание по левому краю"/>
    <tableColumn id="7" xr3:uid="{00000000-0010-0000-0100-000007000000}" name="Индекс" dataCellStyle="Индекс"/>
    <tableColumn id="8" xr3:uid="{00000000-0010-0000-0100-000008000000}" name="Телефон" dataCellStyle="Телефон"/>
    <tableColumn id="10" xr3:uid="{00000000-0010-0000-0100-00000A000000}" name="Эл. почта" dataCellStyle="Гиперссылка"/>
    <tableColumn id="11" xr3:uid="{00000000-0010-0000-0100-00000B000000}" name="Факс" dataCellStyle="Телефон"/>
  </tableColumns>
  <tableStyleInfo name="Счет за услуг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сведения о клиенте, например название компании, имя контактного лица, адрес, номера телефона и факса. Добавьте строки и столбцы, чтобы внести больше записей.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ustomerService@tailspintoys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icrosoft.com/ru-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tlana@contoso.com" TargetMode="External"/><Relationship Id="rId1" Type="http://schemas.openxmlformats.org/officeDocument/2006/relationships/hyperlink" Target="mailto:victor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35.625" customWidth="1"/>
    <col min="3" max="3" width="37.875" bestFit="1" customWidth="1"/>
    <col min="4" max="4" width="22" customWidth="1"/>
    <col min="5" max="5" width="20.5" bestFit="1" customWidth="1"/>
    <col min="6" max="6" width="26.25" bestFit="1" customWidth="1"/>
    <col min="7" max="7" width="24" bestFit="1" customWidth="1"/>
    <col min="8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48"/>
      <c r="B1" s="1" t="s">
        <v>0</v>
      </c>
      <c r="C1" s="1"/>
      <c r="D1" s="1"/>
      <c r="E1" s="1"/>
      <c r="F1" s="1"/>
      <c r="G1" s="25" t="s">
        <v>24</v>
      </c>
      <c r="H1" s="27">
        <v>34567</v>
      </c>
      <c r="J1" s="36" t="s">
        <v>34</v>
      </c>
    </row>
    <row r="2" spans="1:10" ht="60" customHeight="1" x14ac:dyDescent="0.3">
      <c r="B2" s="5" t="s">
        <v>1</v>
      </c>
      <c r="C2" s="5"/>
      <c r="D2" s="5"/>
      <c r="E2" s="5"/>
      <c r="F2" s="5"/>
      <c r="G2" s="25" t="s">
        <v>25</v>
      </c>
      <c r="H2" s="12">
        <f ca="1">TODAY()</f>
        <v>43215</v>
      </c>
    </row>
    <row r="3" spans="1:10" ht="30" customHeight="1" x14ac:dyDescent="0.3">
      <c r="A3" s="9"/>
      <c r="B3" s="15" t="s">
        <v>2</v>
      </c>
      <c r="C3" s="22" t="s">
        <v>8</v>
      </c>
      <c r="D3" s="23" t="s">
        <v>15</v>
      </c>
      <c r="E3" s="44" t="s">
        <v>20</v>
      </c>
      <c r="F3" s="45"/>
      <c r="G3" s="26" t="s">
        <v>26</v>
      </c>
      <c r="H3" s="14">
        <f ca="1">TODAY()+30</f>
        <v>43245</v>
      </c>
    </row>
    <row r="4" spans="1:10" ht="30" customHeight="1" x14ac:dyDescent="0.3">
      <c r="A4" s="9"/>
      <c r="B4" s="15" t="s">
        <v>3</v>
      </c>
      <c r="C4" s="22" t="s">
        <v>9</v>
      </c>
      <c r="D4" s="49" t="s">
        <v>16</v>
      </c>
      <c r="E4" s="44" t="s">
        <v>21</v>
      </c>
      <c r="F4" s="45"/>
      <c r="G4" s="42"/>
      <c r="H4" s="43"/>
    </row>
    <row r="5" spans="1:10" ht="30" customHeight="1" x14ac:dyDescent="0.3">
      <c r="A5" s="9"/>
      <c r="B5" s="4" t="s">
        <v>4</v>
      </c>
      <c r="C5" s="11" t="s">
        <v>10</v>
      </c>
      <c r="D5" s="24" t="s">
        <v>8</v>
      </c>
      <c r="E5" s="10" t="str">
        <f>VLOOKUP(ИмяСчета,СписокКлиентов[],8,FALSE)</f>
        <v>432-555-0178</v>
      </c>
      <c r="F5" s="11"/>
      <c r="G5" s="16" t="s">
        <v>27</v>
      </c>
      <c r="H5" s="16"/>
    </row>
    <row r="6" spans="1:10" ht="30" customHeight="1" x14ac:dyDescent="0.3">
      <c r="A6" s="9"/>
      <c r="B6" s="47" t="s">
        <v>5</v>
      </c>
      <c r="C6" s="11" t="str">
        <f>VLOOKUP(ИмяСчета,СписокКлиентов[],3,FALSE)</f>
        <v>Ул. Автозаводская, д. 345</v>
      </c>
      <c r="D6" s="24" t="s">
        <v>9</v>
      </c>
      <c r="E6" s="10" t="str">
        <f>VLOOKUP(ИмяСчета,СписокКлиентов[],10,FALSE)</f>
        <v>432-555-0124</v>
      </c>
      <c r="F6" s="13"/>
      <c r="G6" s="46" t="s">
        <v>28</v>
      </c>
      <c r="H6" s="46"/>
    </row>
    <row r="7" spans="1:10" ht="30" customHeight="1" x14ac:dyDescent="0.3">
      <c r="A7" s="9"/>
      <c r="B7" s="47"/>
      <c r="C7" s="11" t="str">
        <f>IF(VLOOKUP(ИмяСчета,СписокКлиентов[],4,FALSE)&lt;&gt;"",VLOOKUP(ИмяСчета,СписокКлиентов[],4,FALSE),IF(VLOOKUP(ИмяСчета,СписокКлиентов[],5,FALSE)&lt;&gt;"",CONCATENATE(VLOOKUP(ИмяСчета,СписокКлиентов[],5,FALSE),", ",VLOOKUP(ИмяСчета,СписокКлиентов[],6,FALSE)," ",VLOOKUP(ИмяСчета,СписокКлиентов[],7,FALSE)),CONCATENATE(VLOOKUP(ИмяСчета,СписокКлиентов[],6,FALSE)," ",VLOOKUP(ИмяСчета,СписокКлиентов[],7,FALSE))))</f>
        <v>Офис 123</v>
      </c>
      <c r="D7" s="24" t="s">
        <v>17</v>
      </c>
      <c r="E7" s="18" t="str">
        <f>VLOOKUP(ИмяСчета,СписокКлиентов[],9,FALSE)</f>
        <v>victor@treyresearch.net</v>
      </c>
      <c r="F7" s="13"/>
      <c r="G7" s="46"/>
      <c r="H7" s="46"/>
    </row>
    <row r="8" spans="1:10" ht="30" customHeight="1" x14ac:dyDescent="0.3">
      <c r="A8" s="9"/>
      <c r="B8" s="47"/>
      <c r="C8" s="11" t="str">
        <f>IF(VLOOKUP(ИмяСчета,СписокКлиентов[],4,FALSE)="","",IF(VLOOKUP(ИмяСчета,СписокКлиентов[],5,FALSE)&lt;&gt;"",CONCATENATE(VLOOKUP(ИмяСчета,СписокКлиентов[],5,FALSE),", ",VLOOKUP(ИмяСчета,СписокКлиентов[],6,FALSE)," ",VLOOKUP(ИмяСчета,СписокКлиентов[],7,FALSE)),CONCATENATE(VLOOKUP(ИмяСчета,СписокКлиентов[],6,FALSE)," ",VLOOKUP(ИмяСчета,СписокКлиентов[],7,FALSE))))</f>
        <v>Новосибирск, Новосибирская обл. 12345</v>
      </c>
      <c r="D8" s="24" t="s">
        <v>18</v>
      </c>
      <c r="E8" s="11" t="str">
        <f>VLOOKUP(ИмяСчета,СписокКлиентов[],2,FALSE)</f>
        <v>Виктор Игнатьев</v>
      </c>
      <c r="F8" s="13"/>
      <c r="G8" s="46"/>
      <c r="H8" s="46"/>
    </row>
    <row r="9" spans="1:10" ht="30" customHeight="1" x14ac:dyDescent="0.3">
      <c r="A9" s="9"/>
      <c r="B9" s="20" t="s">
        <v>6</v>
      </c>
      <c r="C9" s="2" t="s">
        <v>11</v>
      </c>
      <c r="D9" s="21" t="s">
        <v>19</v>
      </c>
      <c r="E9" s="21" t="s">
        <v>22</v>
      </c>
      <c r="F9" s="21" t="s">
        <v>23</v>
      </c>
      <c r="G9" s="21" t="s">
        <v>29</v>
      </c>
      <c r="H9" s="33" t="s">
        <v>33</v>
      </c>
    </row>
    <row r="10" spans="1:10" ht="30" customHeight="1" x14ac:dyDescent="0.3">
      <c r="A10" s="9"/>
      <c r="B10" s="19">
        <f ca="1">TODAY()</f>
        <v>43215</v>
      </c>
      <c r="C10" s="2" t="s">
        <v>12</v>
      </c>
      <c r="D10" s="34">
        <v>100</v>
      </c>
      <c r="E10" s="21">
        <v>6</v>
      </c>
      <c r="F10" s="34"/>
      <c r="G10" s="34">
        <v>75</v>
      </c>
      <c r="H10" s="35">
        <f>IF(OR(ПозицииСчета[[#This Row],[ФИКСИРОВАННАЯ ПЛАТА]]&lt;&gt;"",AND(ПозицииСчета[[#This Row],[ПОЧАСОВОЙ ТАРИФ]]&lt;&gt;"",ПозицииСчета[[#This Row],[ЧАСЫ]]&lt;&gt;"")),(ПозицииСчета[[#This Row],[ПОЧАСОВОЙ ТАРИФ]]*ПозицииСчета[[#This Row],[ЧАСЫ]])+ПозицииСчета[[#This Row],[ФИКСИРОВАННАЯ ПЛАТА]]-ПозицииСчета[[#This Row],[СКИДКА]],"")</f>
        <v>525</v>
      </c>
    </row>
    <row r="11" spans="1:10" ht="30" customHeight="1" x14ac:dyDescent="0.3">
      <c r="A11" s="9"/>
      <c r="B11" s="19">
        <f ca="1">TODAY()+1</f>
        <v>43216</v>
      </c>
      <c r="C11" s="2" t="s">
        <v>13</v>
      </c>
      <c r="D11" s="34">
        <v>75</v>
      </c>
      <c r="E11" s="21">
        <v>3</v>
      </c>
      <c r="F11" s="34"/>
      <c r="G11" s="34"/>
      <c r="H11" s="35">
        <f>IF(OR(ПозицииСчета[[#This Row],[ФИКСИРОВАННАЯ ПЛАТА]]&lt;&gt;"",AND(ПозицииСчета[[#This Row],[ПОЧАСОВОЙ ТАРИФ]]&lt;&gt;"",ПозицииСчета[[#This Row],[ЧАСЫ]]&lt;&gt;"")),(ПозицииСчета[[#This Row],[ПОЧАСОВОЙ ТАРИФ]]*ПозицииСчета[[#This Row],[ЧАСЫ]])+ПозицииСчета[[#This Row],[ФИКСИРОВАННАЯ ПЛАТА]]-ПозицииСчета[[#This Row],[СКИДКА]],"")</f>
        <v>225</v>
      </c>
    </row>
    <row r="12" spans="1:10" ht="30" customHeight="1" x14ac:dyDescent="0.3">
      <c r="A12" s="9"/>
      <c r="B12" s="19">
        <f ca="1">TODAY()+2</f>
        <v>43217</v>
      </c>
      <c r="C12" s="2" t="s">
        <v>14</v>
      </c>
      <c r="D12" s="34"/>
      <c r="E12" s="21"/>
      <c r="F12" s="34">
        <v>275</v>
      </c>
      <c r="G12" s="34"/>
      <c r="H12" s="35">
        <f>IF(OR(ПозицииСчета[[#This Row],[ФИКСИРОВАННАЯ ПЛАТА]]&lt;&gt;"",AND(ПозицииСчета[[#This Row],[ПОЧАСОВОЙ ТАРИФ]]&lt;&gt;"",ПозицииСчета[[#This Row],[ЧАСЫ]]&lt;&gt;"")),(ПозицииСчета[[#This Row],[ПОЧАСОВОЙ ТАРИФ]]*ПозицииСчета[[#This Row],[ЧАСЫ]])+ПозицииСчета[[#This Row],[ФИКСИРОВАННАЯ ПЛАТА]]-ПозицииСчета[[#This Row],[СКИДКА]],"")</f>
        <v>275</v>
      </c>
    </row>
    <row r="13" spans="1:10" ht="30" customHeight="1" x14ac:dyDescent="0.3">
      <c r="A13" s="9"/>
      <c r="B13" s="19"/>
      <c r="C13" s="2"/>
      <c r="D13" s="34"/>
      <c r="E13" s="21"/>
      <c r="F13" s="34"/>
      <c r="G13" s="34"/>
      <c r="H13" s="35" t="str">
        <f>IF(OR(ПозицииСчета[[#This Row],[ФИКСИРОВАННАЯ ПЛАТА]]&lt;&gt;"",AND(ПозицииСчета[[#This Row],[ПОЧАСОВОЙ ТАРИФ]]&lt;&gt;"",ПозицииСчета[[#This Row],[ЧАСЫ]]&lt;&gt;"")),(ПозицииСчета[[#This Row],[ПОЧАСОВОЙ ТАРИФ]]*ПозицииСчета[[#This Row],[ЧАСЫ]])+ПозицииСчета[[#This Row],[ФИКСИРОВАННАЯ ПЛАТА]]-ПозицииСчета[[#This Row],[СКИДКА]],"")</f>
        <v/>
      </c>
    </row>
    <row r="14" spans="1:10" ht="30" customHeight="1" x14ac:dyDescent="0.3">
      <c r="A14" s="9"/>
      <c r="B14" s="19"/>
      <c r="C14" s="2"/>
      <c r="D14" s="34"/>
      <c r="E14" s="21"/>
      <c r="F14" s="34"/>
      <c r="G14" s="34"/>
      <c r="H14" s="35" t="str">
        <f>IF(OR(ПозицииСчета[[#This Row],[ФИКСИРОВАННАЯ ПЛАТА]]&lt;&gt;"",AND(ПозицииСчета[[#This Row],[ПОЧАСОВОЙ ТАРИФ]]&lt;&gt;"",ПозицииСчета[[#This Row],[ЧАСЫ]]&lt;&gt;"")),(ПозицииСчета[[#This Row],[ПОЧАСОВОЙ ТАРИФ]]*ПозицииСчета[[#This Row],[ЧАСЫ]])+ПозицииСчета[[#This Row],[ФИКСИРОВАННАЯ ПЛАТА]]-ПозицииСчета[[#This Row],[СКИДКА]],"")</f>
        <v/>
      </c>
    </row>
    <row r="15" spans="1:10" ht="30" customHeight="1" x14ac:dyDescent="0.3">
      <c r="A15" s="9"/>
      <c r="B15" s="19"/>
      <c r="C15" s="2"/>
      <c r="D15" s="34"/>
      <c r="E15" s="21"/>
      <c r="F15" s="34"/>
      <c r="G15" s="34"/>
      <c r="H15" s="35" t="str">
        <f>IF(OR(ПозицииСчета[[#This Row],[ФИКСИРОВАННАЯ ПЛАТА]]&lt;&gt;"",AND(ПозицииСчета[[#This Row],[ПОЧАСОВОЙ ТАРИФ]]&lt;&gt;"",ПозицииСчета[[#This Row],[ЧАСЫ]]&lt;&gt;"")),(ПозицииСчета[[#This Row],[ПОЧАСОВОЙ ТАРИФ]]*ПозицииСчета[[#This Row],[ЧАСЫ]])+ПозицииСчета[[#This Row],[ФИКСИРОВАННАЯ ПЛАТА]]-ПозицииСчета[[#This Row],[СКИДКА]],"")</f>
        <v/>
      </c>
    </row>
    <row r="16" spans="1:10" ht="30" customHeight="1" x14ac:dyDescent="0.3">
      <c r="A16" s="9"/>
      <c r="B16" s="40"/>
      <c r="C16" s="40"/>
      <c r="D16" s="40"/>
      <c r="E16" s="40"/>
      <c r="F16" s="40"/>
      <c r="G16" s="30" t="s">
        <v>30</v>
      </c>
      <c r="H16" s="32">
        <f>SUM(ПозицииСчета[ИТОГО])</f>
        <v>1025</v>
      </c>
    </row>
    <row r="17" spans="1:8" ht="30" customHeight="1" x14ac:dyDescent="0.3">
      <c r="A17" s="9"/>
      <c r="B17" s="40" t="str">
        <f>"Все чеки должны быть выписаны на компанию: "&amp;НазваниеКомпании&amp;"."</f>
        <v>Все чеки должны быть выписаны на компанию: Институт графического дизайна.</v>
      </c>
      <c r="C17" s="40"/>
      <c r="D17" s="40"/>
      <c r="E17" s="40"/>
      <c r="F17" s="40"/>
      <c r="G17" s="17" t="s">
        <v>31</v>
      </c>
      <c r="H17" s="28">
        <v>200</v>
      </c>
    </row>
    <row r="18" spans="1:8" ht="30" customHeight="1" x14ac:dyDescent="0.3">
      <c r="A18" s="9"/>
      <c r="B18" s="41" t="s">
        <v>7</v>
      </c>
      <c r="C18" s="41"/>
      <c r="D18" s="41"/>
      <c r="E18" s="41"/>
      <c r="F18" s="41"/>
      <c r="G18" s="38" t="s">
        <v>32</v>
      </c>
      <c r="H18" s="31">
        <f>ВсегоПоСчету-Задаток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4" priority="2">
      <formula>$E3&lt;&gt;""</formula>
    </cfRule>
  </conditionalFormatting>
  <conditionalFormatting sqref="E7">
    <cfRule type="expression" dxfId="3" priority="1">
      <formula>$E$7&lt;&gt;""</formula>
    </cfRule>
  </conditionalFormatting>
  <dataValidations xWindow="872" yWindow="452" count="49">
    <dataValidation type="list" errorStyle="warning" allowBlank="1" showInputMessage="1" showErrorMessage="1" error="Выберите имя клиента в списке. Нажмите кнопку «Отмена», а затем с помощью клавиш ALT+СТРЕЛКА ВНИЗ откройте раскрывающийся список и подтвердите выбор, нажав клавишу ВВОД." prompt="Выберите имя клиента в этой ячейке. Нажмите клавиши ALT+СТРЕЛКА ВНИЗ, чтобы открыть раскрывающийся список, а затем — клавишу ВВОД, чтобы сделать выбор. Добавьте больше клиентов на лист «Клиенты», чтобы расширить список выбора." sqref="C5" xr:uid="{00000000-0002-0000-0000-000000000000}">
      <formula1>ПоискКлиента</formula1>
    </dataValidation>
    <dataValidation allowBlank="1" showInputMessage="1" showErrorMessage="1" prompt="Создайте счет за услуги в этой книге. Введите сведения о компании и данные счета на этом листе и сведения о клиенте на листе «Клиенты». Щелкните ячейку J1, чтобы перейти на лист «Клиенты»." sqref="A1" xr:uid="{00000000-0002-0000-0000-000001000000}"/>
    <dataValidation allowBlank="1" showInputMessage="1" showErrorMessage="1" prompt="Эта ячейка содержит название листа. Введите название компании в ячейке ниже. Введите номер и дату счета, а также срок оплаты в ячейках H1, H2 и H3." sqref="B1" xr:uid="{00000000-0002-0000-0000-000002000000}"/>
    <dataValidation allowBlank="1" showInputMessage="1" showErrorMessage="1" prompt="Введите имя компании, выставляющей счет, в этой ячейке, сведения об этой компании в ячейках B3–E4, а данные счета в таблице, начинающейся с ячейки B9." sqref="B2" xr:uid="{00000000-0002-0000-0000-000003000000}"/>
    <dataValidation allowBlank="1" showInputMessage="1" showErrorMessage="1" prompt="Введите в этой ячейке адрес компании, выставляющей счет." sqref="B3" xr:uid="{00000000-0002-0000-0000-000004000000}"/>
    <dataValidation allowBlank="1" showInputMessage="1" showErrorMessage="1" prompt="Введите в этой ячейке город, область или край, а также почтовый индекс." sqref="B4" xr:uid="{00000000-0002-0000-0000-000005000000}"/>
    <dataValidation allowBlank="1" showInputMessage="1" showErrorMessage="1" prompt="Введите в этой ячейке номер телефона компании, выставляющей счет." sqref="D3" xr:uid="{00000000-0002-0000-0000-000006000000}"/>
    <dataValidation allowBlank="1" showInputMessage="1" showErrorMessage="1" prompt="Введите в этой ячейке номер факса компании, выставляющей счет." sqref="D4" xr:uid="{00000000-0002-0000-0000-000007000000}"/>
    <dataValidation allowBlank="1" showInputMessage="1" showErrorMessage="1" prompt="Введите в этой ячейке адрес электронной почты компании, выставляющей счет." sqref="E3" xr:uid="{00000000-0002-0000-0000-000008000000}"/>
    <dataValidation allowBlank="1" showInputMessage="1" showErrorMessage="1" prompt="Введите в этой ячейке адрес веб-сайта компании, выставляющей счет." sqref="E4" xr:uid="{00000000-0002-0000-0000-000009000000}"/>
    <dataValidation allowBlank="1" showInputMessage="1" showErrorMessage="1" prompt="Сведения о плательщике автоматически обновляются в строках 5–8 на основе вашего выбора в ячейке справа. Введите описание счета в ячейке G6." sqref="B5" xr:uid="{00000000-0002-0000-0000-00000A000000}"/>
    <dataValidation allowBlank="1" showInputMessage="1" showErrorMessage="1" prompt="Адрес клиента автоматически обновляется в ячейках C6–C8." sqref="B6:B8" xr:uid="{00000000-0002-0000-0000-00000B000000}"/>
    <dataValidation allowBlank="1" showInputMessage="1" showErrorMessage="1" prompt="Адрес клиента автоматически обновляется в этой ячейке." sqref="C6" xr:uid="{00000000-0002-0000-0000-00000C000000}"/>
    <dataValidation allowBlank="1" showInputMessage="1" showErrorMessage="1" prompt="Вторая часть адреса клиента автоматически обновляется в этой ячейке." sqref="C7" xr:uid="{00000000-0002-0000-0000-00000D000000}"/>
    <dataValidation allowBlank="1" showInputMessage="1" showErrorMessage="1" prompt="Город, область или край, а также почтовый индекс клиента автоматически обновляются в этой ячейке." sqref="C8" xr:uid="{00000000-0002-0000-0000-00000E000000}"/>
    <dataValidation allowBlank="1" showInputMessage="1" showErrorMessage="1" prompt="Номер телефона клиента автоматически обновляется в ячейке справа." sqref="D5" xr:uid="{00000000-0002-0000-0000-00000F000000}"/>
    <dataValidation allowBlank="1" showInputMessage="1" showErrorMessage="1" prompt="Номер телефона клиента автоматически обновляется в этой ячейке." sqref="E5" xr:uid="{00000000-0002-0000-0000-000010000000}"/>
    <dataValidation allowBlank="1" showInputMessage="1" showErrorMessage="1" prompt="Номер факса клиента автоматически обновляется в ячейке справа." sqref="D6" xr:uid="{00000000-0002-0000-0000-000011000000}"/>
    <dataValidation allowBlank="1" showInputMessage="1" showErrorMessage="1" prompt="Номер факса клиента автоматически обновляется в этой ячейке." sqref="E6" xr:uid="{00000000-0002-0000-0000-000012000000}"/>
    <dataValidation allowBlank="1" showInputMessage="1" showErrorMessage="1" prompt="Адрес электронной почты клиента автоматически обновляется в ячейке справа." sqref="D7" xr:uid="{00000000-0002-0000-0000-000013000000}"/>
    <dataValidation allowBlank="1" showInputMessage="1" showErrorMessage="1" prompt="Адрес электронной почты клиента автоматически обновляется в этой ячейке." sqref="E7" xr:uid="{00000000-0002-0000-0000-000014000000}"/>
    <dataValidation allowBlank="1" showInputMessage="1" showErrorMessage="1" prompt="Имя контактного лица клиента автоматически обновляется в ячейке справа." sqref="D8" xr:uid="{00000000-0002-0000-0000-000015000000}"/>
    <dataValidation allowBlank="1" showInputMessage="1" showErrorMessage="1" prompt="Имя контактного лица клиента автоматически обновляется в этой ячейке." sqref="E8" xr:uid="{00000000-0002-0000-0000-000016000000}"/>
    <dataValidation allowBlank="1" showInputMessage="1" showErrorMessage="1" prompt="Введите в ячейке справа номер счета." sqref="G1" xr:uid="{00000000-0002-0000-0000-000017000000}"/>
    <dataValidation allowBlank="1" showInputMessage="1" showErrorMessage="1" prompt="Введите в этой ячейке номер счета." sqref="H1" xr:uid="{00000000-0002-0000-0000-000018000000}"/>
    <dataValidation allowBlank="1" showInputMessage="1" showErrorMessage="1" prompt="Введите в ячейке справа дату счета." sqref="G2" xr:uid="{00000000-0002-0000-0000-000019000000}"/>
    <dataValidation allowBlank="1" showInputMessage="1" showErrorMessage="1" prompt="Введите в этой ячейке дату счета." sqref="H2" xr:uid="{00000000-0002-0000-0000-00001A000000}"/>
    <dataValidation allowBlank="1" showInputMessage="1" showErrorMessage="1" prompt="Введите в ячейке справа срок оплаты." sqref="G3" xr:uid="{00000000-0002-0000-0000-00001B000000}"/>
    <dataValidation allowBlank="1" showInputMessage="1" showErrorMessage="1" prompt="Введите в этой ячейке срок оплаты." sqref="H3" xr:uid="{00000000-0002-0000-0000-00001C000000}"/>
    <dataValidation allowBlank="1" showInputMessage="1" showErrorMessage="1" prompt="Введите описание счета в ячейке ниже." sqref="G5:H5" xr:uid="{00000000-0002-0000-0000-00001D000000}"/>
    <dataValidation allowBlank="1" showInputMessage="1" showErrorMessage="1" prompt="Введите описание счета в этой ячейке." sqref="G6:H8" xr:uid="{00000000-0002-0000-0000-00001E000000}"/>
    <dataValidation allowBlank="1" showInputMessage="1" showErrorMessage="1" prompt="В столбце под этим заголовком введите дату." sqref="B9" xr:uid="{00000000-0002-0000-0000-00001F000000}"/>
    <dataValidation allowBlank="1" showInputMessage="1" showErrorMessage="1" prompt="В столбце под этим заголовком введите описание." sqref="C9" xr:uid="{00000000-0002-0000-0000-000020000000}"/>
    <dataValidation allowBlank="1" showInputMessage="1" showErrorMessage="1" prompt="В столбце под этим заголовком введите почасовой тариф." sqref="D9" xr:uid="{00000000-0002-0000-0000-000021000000}"/>
    <dataValidation allowBlank="1" showInputMessage="1" showErrorMessage="1" prompt="В столбце под этим заголовком введите количество часов." sqref="E9" xr:uid="{00000000-0002-0000-0000-000022000000}"/>
    <dataValidation allowBlank="1" showInputMessage="1" showErrorMessage="1" prompt="В столбце под этим заголовком введите фиксированную плату." sqref="F9" xr:uid="{00000000-0002-0000-0000-000023000000}"/>
    <dataValidation allowBlank="1" showInputMessage="1" showErrorMessage="1" prompt="В столбце под этим заголовком введите скидку." sqref="G9" xr:uid="{00000000-0002-0000-0000-000024000000}"/>
    <dataValidation allowBlank="1" showInputMessage="1" showErrorMessage="1" prompt="Итог вычисляется автоматически в столбце под этим заголовком." sqref="H9" xr:uid="{00000000-0002-0000-0000-000025000000}"/>
    <dataValidation allowBlank="1" showInputMessage="1" showErrorMessage="1" prompt="Промежуточный итог по счету вычисляется автоматически в ячейке справа." sqref="G16" xr:uid="{00000000-0002-0000-0000-000026000000}"/>
    <dataValidation allowBlank="1" showInputMessage="1" showErrorMessage="1" prompt="В этой ячейке автоматически вычисляется промежуточный итог по счету." sqref="H16" xr:uid="{00000000-0002-0000-0000-000027000000}"/>
    <dataValidation allowBlank="1" showInputMessage="1" showErrorMessage="1" prompt="Введите сумму задатка в ячейке справа." sqref="G17" xr:uid="{00000000-0002-0000-0000-000028000000}"/>
    <dataValidation allowBlank="1" showInputMessage="1" showErrorMessage="1" prompt="Введите сумму задатка в этой ячейке." sqref="H17" xr:uid="{00000000-0002-0000-0000-000029000000}"/>
    <dataValidation allowBlank="1" showInputMessage="1" showErrorMessage="1" prompt="Итоговая сумма к оплате автоматически рассчитывается в ячейке справа." sqref="G18" xr:uid="{00000000-0002-0000-0000-00002A000000}"/>
    <dataValidation allowBlank="1" showInputMessage="1" showErrorMessage="1" prompt="Итоговая сумма к оплате автоматически рассчитывается в этой ячейке." sqref="H18" xr:uid="{00000000-0002-0000-0000-00002B000000}"/>
    <dataValidation allowBlank="1" showInputMessage="1" showErrorMessage="1" prompt="Введите количество дней, через которое истекает срок оплаты, вместо первого заполнителя &lt;#&gt; в этой ячейке. Укажите процент за просрочку платежа вместо второго заполнителя &lt;#&gt;." sqref="B18:F18" xr:uid="{00000000-0002-0000-0000-00002C000000}"/>
    <dataValidation allowBlank="1" showInputMessage="1" showErrorMessage="1" prompt="Название компании автоматически подставляется в этой ячейке." sqref="B17:F17" xr:uid="{00000000-0002-0000-0000-00002D000000}"/>
    <dataValidation allowBlank="1" showInputMessage="1" showErrorMessage="1" prompt="Введите номер телефона компании, выставляющей счет, в ячейке справа." sqref="C3" xr:uid="{00000000-0002-0000-0000-00002E000000}"/>
    <dataValidation allowBlank="1" showInputMessage="1" showErrorMessage="1" prompt="Введите номер факса компании, выставляющей счет, в ячейке справа." sqref="C4" xr:uid="{00000000-0002-0000-0000-00002F000000}"/>
    <dataValidation allowBlank="1" showInputMessage="1" showErrorMessage="1" prompt="Ссылка для перехода на лист «Клиенты». Эта ячейка не выводится на печать.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E3:F3" r:id="rId3" tooltip="Щелкните, чтобы отправить сообщение электронной почты." display="CustomerService@tailspintoys.com" xr:uid="{00000000-0004-0000-0000-000003000000}"/>
    <hyperlink ref="J1" location="Клиенты!A1" tooltip="Щелкните, чтобы перейти на лист «Клиенты»." display="Клиенты" xr:uid="{00000000-0004-0000-0000-000004000000}"/>
    <hyperlink ref="E4:F4" r:id="rId4" tooltip="Щелкните, чтобы перейти на веб-сайт." display="https://www.microsoft.com/ru-ru/" xr:uid="{00000000-0004-0000-0000-000002000000}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24.25" bestFit="1" customWidth="1"/>
    <col min="4" max="4" width="24.75" customWidth="1"/>
    <col min="5" max="5" width="17" customWidth="1"/>
    <col min="6" max="6" width="17.75" customWidth="1"/>
    <col min="7" max="7" width="20.75" customWidth="1"/>
    <col min="8" max="9" width="16.625" customWidth="1"/>
    <col min="10" max="10" width="26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M1" s="36" t="s">
        <v>61</v>
      </c>
    </row>
    <row r="2" spans="2:13" ht="30" customHeight="1" x14ac:dyDescent="0.3">
      <c r="B2" s="6" t="s">
        <v>35</v>
      </c>
      <c r="C2" s="6" t="s">
        <v>37</v>
      </c>
      <c r="D2" s="6" t="s">
        <v>40</v>
      </c>
      <c r="E2" s="3" t="s">
        <v>43</v>
      </c>
      <c r="F2" s="6" t="s">
        <v>45</v>
      </c>
      <c r="G2" s="6" t="s">
        <v>48</v>
      </c>
      <c r="H2" s="6" t="s">
        <v>51</v>
      </c>
      <c r="I2" s="6" t="s">
        <v>52</v>
      </c>
      <c r="J2" s="29" t="s">
        <v>55</v>
      </c>
      <c r="K2" s="6" t="s">
        <v>58</v>
      </c>
    </row>
    <row r="3" spans="2:13" ht="30" customHeight="1" x14ac:dyDescent="0.3">
      <c r="B3" s="8" t="s">
        <v>10</v>
      </c>
      <c r="C3" s="8" t="s">
        <v>38</v>
      </c>
      <c r="D3" s="8" t="s">
        <v>41</v>
      </c>
      <c r="E3" s="20" t="s">
        <v>44</v>
      </c>
      <c r="F3" s="8" t="s">
        <v>46</v>
      </c>
      <c r="G3" s="8" t="s">
        <v>49</v>
      </c>
      <c r="H3" s="7">
        <v>12345</v>
      </c>
      <c r="I3" s="37" t="s">
        <v>53</v>
      </c>
      <c r="J3" s="39" t="s">
        <v>56</v>
      </c>
      <c r="K3" s="37" t="s">
        <v>59</v>
      </c>
    </row>
    <row r="4" spans="2:13" ht="30" customHeight="1" x14ac:dyDescent="0.3">
      <c r="B4" s="8" t="s">
        <v>36</v>
      </c>
      <c r="C4" s="8" t="s">
        <v>39</v>
      </c>
      <c r="D4" s="8" t="s">
        <v>42</v>
      </c>
      <c r="E4" s="20"/>
      <c r="F4" s="8" t="s">
        <v>47</v>
      </c>
      <c r="G4" s="8" t="s">
        <v>50</v>
      </c>
      <c r="H4" s="7">
        <v>9876</v>
      </c>
      <c r="I4" s="37" t="s">
        <v>54</v>
      </c>
      <c r="J4" s="39" t="s">
        <v>57</v>
      </c>
      <c r="K4" s="37" t="s">
        <v>60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На листе «Клиенты» введите сведения о клиентах. Введенные сведения о клиентах используются на листе «Счет за услуги». Щелкните ячейку M1, чтобы перейти на лист «Счет за услуги»." sqref="A1" xr:uid="{00000000-0002-0000-0100-000000000000}"/>
    <dataValidation allowBlank="1" showInputMessage="1" showErrorMessage="1" prompt="Эта ячейка содержит название листа." sqref="B1" xr:uid="{00000000-0002-0000-0100-000001000000}"/>
    <dataValidation allowBlank="1" showInputMessage="1" showErrorMessage="1" prompt="Введите название компании в столбце под этим заголовком. Для поиска нужных записей используйте фильтры в заголовках." sqref="B2" xr:uid="{00000000-0002-0000-0100-000002000000}"/>
    <dataValidation allowBlank="1" showInputMessage="1" showErrorMessage="1" prompt="В столбце под этим заголовком введите имя контактного лица." sqref="C2" xr:uid="{00000000-0002-0000-0100-000003000000}"/>
    <dataValidation allowBlank="1" showInputMessage="1" showErrorMessage="1" prompt="В столбце под этим заголовком введите адрес." sqref="D2" xr:uid="{00000000-0002-0000-0100-000004000000}"/>
    <dataValidation allowBlank="1" showInputMessage="1" showErrorMessage="1" prompt="В столбце под этим заголовком введите вторую часть адреса." sqref="E2" xr:uid="{00000000-0002-0000-0100-000005000000}"/>
    <dataValidation allowBlank="1" showInputMessage="1" showErrorMessage="1" prompt="В столбце под этим заголовком введите название города." sqref="F2" xr:uid="{00000000-0002-0000-0100-000006000000}"/>
    <dataValidation allowBlank="1" showInputMessage="1" showErrorMessage="1" prompt="В столбце под этим заголовком введите название области или края." sqref="G2" xr:uid="{00000000-0002-0000-0100-000007000000}"/>
    <dataValidation allowBlank="1" showInputMessage="1" showErrorMessage="1" prompt="В столбце под этим заголовком введите почтовый индекс." sqref="H2" xr:uid="{00000000-0002-0000-0100-000008000000}"/>
    <dataValidation allowBlank="1" showInputMessage="1" showErrorMessage="1" prompt="В столбце под этим заголовком введите номер телефона." sqref="I2" xr:uid="{00000000-0002-0000-0100-000009000000}"/>
    <dataValidation allowBlank="1" showInputMessage="1" showErrorMessage="1" prompt="В столбце под этим заголовком введите адрес электронной почты." sqref="J2" xr:uid="{00000000-0002-0000-0100-00000A000000}"/>
    <dataValidation allowBlank="1" showInputMessage="1" showErrorMessage="1" prompt="В столбце под этим заголовком введите номер факса." sqref="K2" xr:uid="{00000000-0002-0000-0100-00000B000000}"/>
    <dataValidation allowBlank="1" showInputMessage="1" showErrorMessage="1" prompt="Ссылка для перехода на лист «Счет за услуги». Эта ячейка не выводится на печать.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'Счет за услуги'!A1" tooltip="Щелкните, чтобы перейти на лист «Счет за услуги»." display="Счет за услуги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16</vt:i4>
      </vt:variant>
    </vt:vector>
  </HeadingPairs>
  <TitlesOfParts>
    <vt:vector size="18" baseType="lpstr">
      <vt:lpstr>Счет за услуги</vt:lpstr>
      <vt:lpstr>Клиенты</vt:lpstr>
      <vt:lpstr>ВсегоПоСчету</vt:lpstr>
      <vt:lpstr>Клиенты!Заголовки_для_печати</vt:lpstr>
      <vt:lpstr>'Счет за услуги'!Заголовки_для_печати</vt:lpstr>
      <vt:lpstr>Заголовок2</vt:lpstr>
      <vt:lpstr>ЗаголовокСтолбца1</vt:lpstr>
      <vt:lpstr>Задаток</vt:lpstr>
      <vt:lpstr>ИмяСчета</vt:lpstr>
      <vt:lpstr>НазваниеКомпании</vt:lpstr>
      <vt:lpstr>Клиенты!Область_печати</vt:lpstr>
      <vt:lpstr>'Счет за услуги'!Область_печати</vt:lpstr>
      <vt:lpstr>ОбластьЗаголовкаСтолбца1..G6.1</vt:lpstr>
      <vt:lpstr>ОбластьЗаголовкаСтроки1..H3</vt:lpstr>
      <vt:lpstr>ОбластьЗаголовкаСтроки2..C8</vt:lpstr>
      <vt:lpstr>ОбластьЗаголовкаСтроки3..E8</vt:lpstr>
      <vt:lpstr>ОбластьЗаголовкаСтроки4..H18</vt:lpstr>
      <vt:lpstr>ПоискКлиента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2017-04-21T05:22:01Z</dcterms:created>
  <dcterms:modified xsi:type="dcterms:W3CDTF">2018-04-25T09:58:04Z</dcterms:modified>
</cp:coreProperties>
</file>