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ru-RU\target\"/>
    </mc:Choice>
  </mc:AlternateContent>
  <bookViews>
    <workbookView xWindow="0" yWindow="0" windowWidth="28800" windowHeight="13545"/>
  </bookViews>
  <sheets>
    <sheet name="Список покупок" sheetId="1" r:id="rId1"/>
  </sheets>
  <definedNames>
    <definedName name="_xlnm.Print_Titles" localSheetId="0">'Список покупок'!$5:$5</definedName>
    <definedName name="ЗаголовокСтолбца1">СписокПокупок[[#Headers],[КУПЛЕНО?]]</definedName>
    <definedName name="Категория1">'Список покупок'!$D$2</definedName>
    <definedName name="Категория1Итог">'Список покупок'!$D$3</definedName>
    <definedName name="Категория2">'Список покупок'!$E$2</definedName>
    <definedName name="Категория2Итог">'Список покупок'!$E$3</definedName>
    <definedName name="Категория3">'Список покупок'!$F$2</definedName>
    <definedName name="Категория3Итог">'Список покупок'!$F$3</definedName>
    <definedName name="Категория4">'Список покупок'!$G$2</definedName>
    <definedName name="Категория4Итог">'Список покупок'!$G$3</definedName>
    <definedName name="Категория5">'Список покупок'!$H$2</definedName>
    <definedName name="Категория5Итог">'Список покупок'!$H$3</definedName>
    <definedName name="ОбластьЗаголовкаСтолбца1..J3.1">'Список покупок'!$D$2</definedName>
    <definedName name="ОбщийИтог">SUM(СписокПокупок[ИТОГО])</definedName>
    <definedName name="ПодстановкаКатегорий">'Список покупок'!$D$2:$H$2</definedName>
  </definedNames>
  <calcPr calcId="171027"/>
</workbook>
</file>

<file path=xl/calcChain.xml><?xml version="1.0" encoding="utf-8"?>
<calcChain xmlns="http://schemas.openxmlformats.org/spreadsheetml/2006/main">
  <c r="I4" i="1" l="1"/>
  <c r="I7" i="1" l="1"/>
  <c r="I8" i="1"/>
  <c r="H3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D3" i="1" l="1"/>
  <c r="F3" i="1"/>
  <c r="E3" i="1"/>
  <c r="G3" i="1"/>
  <c r="I3" i="1"/>
</calcChain>
</file>

<file path=xl/sharedStrings.xml><?xml version="1.0" encoding="utf-8"?>
<sst xmlns="http://schemas.openxmlformats.org/spreadsheetml/2006/main" count="103" uniqueCount="54">
  <si>
    <t>СПИСОК
ПОКУПОК</t>
  </si>
  <si>
    <t>КУПЛЕНО?</t>
  </si>
  <si>
    <t>Да</t>
  </si>
  <si>
    <t>ТОВАР</t>
  </si>
  <si>
    <t>Персики</t>
  </si>
  <si>
    <t>Яблоки</t>
  </si>
  <si>
    <t>Бананы</t>
  </si>
  <si>
    <t>Салат</t>
  </si>
  <si>
    <t>Помидоры</t>
  </si>
  <si>
    <t>Кабачки</t>
  </si>
  <si>
    <t>Сельдерей</t>
  </si>
  <si>
    <t>Огурцы</t>
  </si>
  <si>
    <t>Грибы</t>
  </si>
  <si>
    <t xml:space="preserve">Молоко </t>
  </si>
  <si>
    <t>Сыр</t>
  </si>
  <si>
    <t>Яйца</t>
  </si>
  <si>
    <t>Творог</t>
  </si>
  <si>
    <t>Сметана</t>
  </si>
  <si>
    <t>Йогурт</t>
  </si>
  <si>
    <t>Говядина</t>
  </si>
  <si>
    <t>Дикий лосось</t>
  </si>
  <si>
    <t>Крабовое мясо</t>
  </si>
  <si>
    <t>ФРУКТЫ</t>
  </si>
  <si>
    <t>МАГАЗИН</t>
  </si>
  <si>
    <t>Coho Vineyard</t>
  </si>
  <si>
    <t>Супермаркет</t>
  </si>
  <si>
    <t>Рынок</t>
  </si>
  <si>
    <t>Знакомый фермер</t>
  </si>
  <si>
    <t>Ярмарка</t>
  </si>
  <si>
    <t>Рыбный рынок</t>
  </si>
  <si>
    <t>КАТЕГОРИЯ</t>
  </si>
  <si>
    <t>ДРУГОЕ</t>
  </si>
  <si>
    <t>МЕСТНЫЙ РЫНОК</t>
  </si>
  <si>
    <t>КОЛ-ВО</t>
  </si>
  <si>
    <t>ЕДИНИЦА</t>
  </si>
  <si>
    <t>кг</t>
  </si>
  <si>
    <t>кочан</t>
  </si>
  <si>
    <t>шт.</t>
  </si>
  <si>
    <t>л</t>
  </si>
  <si>
    <t>десяток</t>
  </si>
  <si>
    <t>300 г</t>
  </si>
  <si>
    <t>200 г</t>
  </si>
  <si>
    <t>ЦЕНА ЗА ЕДИНИЦУ</t>
  </si>
  <si>
    <t>ОБЩИЙ ИТОГ</t>
  </si>
  <si>
    <t>ИТОГО</t>
  </si>
  <si>
    <t>ЗАМЕТКИ</t>
  </si>
  <si>
    <t>Есть скидка</t>
  </si>
  <si>
    <t>Разные сорта</t>
  </si>
  <si>
    <t>С медом</t>
  </si>
  <si>
    <t>Филе</t>
  </si>
  <si>
    <t>Вы можете настроить категории выше, заменив их на те, которые актуальны для вас.</t>
  </si>
  <si>
    <t>БАКАЛЕЯ</t>
  </si>
  <si>
    <t>ДОСТАВКА НА ДОМ</t>
  </si>
  <si>
    <t>пучок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</si>
</sst>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;[Red]&quot;$&quot;#,##0.00"/>
    <numFmt numFmtId="167" formatCode="#,##0.00\ &quot;р.&quot;"/>
    <numFmt numFmtId="168" formatCode="#,##0.00\ &quot;₽&quot;"/>
  </numFmts>
  <fonts count="9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4" tint="-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2" applyFill="0" applyProtection="0">
      <alignment horizontal="center" vertical="top"/>
    </xf>
    <xf numFmtId="167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6" fontId="2" fillId="10" borderId="2" applyProtection="0">
      <alignment horizontal="center" vertical="top"/>
    </xf>
  </cellStyleXfs>
  <cellXfs count="31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0" fontId="0" fillId="0" borderId="0" xfId="0" applyFo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Protection="1">
      <alignment horizontal="left" vertical="center" wrapText="1"/>
    </xf>
    <xf numFmtId="0" fontId="1" fillId="3" borderId="1" xfId="8" applyProtection="1">
      <alignment horizontal="center" wrapText="1"/>
    </xf>
    <xf numFmtId="0" fontId="1" fillId="7" borderId="1" xfId="13">
      <alignment horizontal="center" wrapText="1"/>
    </xf>
    <xf numFmtId="0" fontId="5" fillId="6" borderId="1" xfId="1" applyProtection="1">
      <alignment horizontal="center" wrapText="1"/>
    </xf>
    <xf numFmtId="0" fontId="1" fillId="4" borderId="1" xfId="9" applyProtection="1">
      <alignment horizontal="center" wrapText="1"/>
    </xf>
    <xf numFmtId="0" fontId="1" fillId="5" borderId="1" xfId="10" applyProtection="1">
      <alignment horizontal="center" wrapText="1"/>
    </xf>
    <xf numFmtId="0" fontId="1" fillId="10" borderId="1" xfId="12" applyProtection="1">
      <alignment horizontal="center" wrapText="1"/>
    </xf>
    <xf numFmtId="0" fontId="1" fillId="8" borderId="0" xfId="17" applyProtection="1">
      <alignment horizontal="center" vertical="center"/>
    </xf>
    <xf numFmtId="0" fontId="0" fillId="0" borderId="0" xfId="14" applyFont="1" applyBorder="1">
      <alignment horizontal="center" vertical="center"/>
    </xf>
    <xf numFmtId="0" fontId="0" fillId="0" borderId="0" xfId="0" applyBorder="1">
      <alignment horizontal="left" vertical="center" wrapText="1"/>
    </xf>
    <xf numFmtId="167" fontId="0" fillId="0" borderId="0" xfId="0" applyNumberFormat="1" applyFont="1" applyProtection="1">
      <alignment horizontal="left" vertical="center" wrapText="1"/>
    </xf>
    <xf numFmtId="167" fontId="0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168" fontId="0" fillId="0" borderId="0" xfId="6" applyNumberFormat="1" applyFont="1" applyBorder="1" applyProtection="1">
      <alignment horizontal="right" vertical="center" indent="3"/>
    </xf>
    <xf numFmtId="168" fontId="2" fillId="6" borderId="2" xfId="5" applyNumberFormat="1" applyFill="1" applyProtection="1">
      <alignment horizontal="center" vertical="top"/>
    </xf>
    <xf numFmtId="168" fontId="2" fillId="3" borderId="2" xfId="5" applyNumberFormat="1" applyFill="1" applyProtection="1">
      <alignment horizontal="center" vertical="top"/>
    </xf>
    <xf numFmtId="168" fontId="2" fillId="4" borderId="2" xfId="5" applyNumberFormat="1" applyFill="1" applyProtection="1">
      <alignment horizontal="center" vertical="top"/>
    </xf>
    <xf numFmtId="168" fontId="2" fillId="5" borderId="2" xfId="5" applyNumberFormat="1" applyFill="1" applyProtection="1">
      <alignment horizontal="center" vertical="top"/>
    </xf>
    <xf numFmtId="168" fontId="2" fillId="7" borderId="2" xfId="5" applyNumberFormat="1" applyFill="1" applyProtection="1">
      <alignment horizontal="center" vertical="top"/>
    </xf>
    <xf numFmtId="168" fontId="2" fillId="10" borderId="2" xfId="5" applyNumberFormat="1" applyFill="1" applyProtection="1">
      <alignment horizontal="center" vertical="top"/>
    </xf>
    <xf numFmtId="168" fontId="8" fillId="11" borderId="0" xfId="6" applyNumberFormat="1" applyFont="1" applyFill="1" applyBorder="1" applyAlignment="1">
      <alignment horizontal="right" vertical="center" indent="3"/>
    </xf>
    <xf numFmtId="0" fontId="4" fillId="2" borderId="0" xfId="2" applyProtection="1">
      <alignment horizontal="left" vertical="center" wrapText="1"/>
    </xf>
    <xf numFmtId="0" fontId="4" fillId="2" borderId="3" xfId="2" applyBorder="1" applyProtection="1">
      <alignment horizontal="left" vertical="center" wrapText="1"/>
    </xf>
    <xf numFmtId="0" fontId="1" fillId="8" borderId="0" xfId="17" applyAlignment="1" applyProtection="1">
      <alignment vertical="center"/>
    </xf>
    <xf numFmtId="0" fontId="1" fillId="2" borderId="0" xfId="11" applyAlignment="1" applyProtection="1">
      <alignment horizontal="left" vertical="center" indent="32"/>
    </xf>
  </cellXfs>
  <cellStyles count="20">
    <cellStyle name="Акцент1" xfId="17" builtinId="29" customBuiltin="1"/>
    <cellStyle name="Вывод" xfId="18" builtinId="21" customBuiltin="1"/>
    <cellStyle name="Выравнивание по центру" xfId="14"/>
    <cellStyle name="Вычисление" xfId="19" builtinId="22" customBuiltin="1"/>
    <cellStyle name="Гиперссылка" xfId="15" builtinId="8" customBuiltin="1"/>
    <cellStyle name="Денежный" xfId="5" builtinId="4" customBuiltin="1"/>
    <cellStyle name="Денежный [0]" xfId="6" builtinId="7" customBuiltin="1"/>
    <cellStyle name="Заголовок 1" xfId="1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12" builtinId="25" customBuiltin="1"/>
    <cellStyle name="Категория" xfId="13"/>
    <cellStyle name="Название" xfId="2" builtinId="15" customBuiltin="1"/>
    <cellStyle name="Обычный" xfId="0" builtinId="0" customBuiltin="1"/>
    <cellStyle name="Открывавшаяся гиперссылка" xfId="16" builtinId="9" customBuiltin="1"/>
    <cellStyle name="Примечание" xfId="11" builtinId="10" customBuiltin="1"/>
    <cellStyle name="Процентный" xfId="7" builtinId="5" customBuiltin="1"/>
    <cellStyle name="Финансовый" xfId="3" builtinId="3" customBuiltin="1"/>
    <cellStyle name="Финансовый [0]" xfId="4" builtinId="6" customBuiltin="1"/>
  </cellStyles>
  <dxfs count="12">
    <dxf>
      <protection locked="1" hidden="0"/>
    </dxf>
    <dxf>
      <protection locked="1" hidden="0"/>
    </dxf>
    <dxf>
      <alignment horizontal="general" vertical="center" textRotation="0" wrapText="0" indent="0" justifyLastLine="0" shrinkToFit="0" readingOrder="0"/>
    </dxf>
    <dxf>
      <protection locked="1" hidden="0"/>
    </dxf>
    <dxf>
      <protection locked="1" hidden="0"/>
    </dxf>
    <dxf>
      <protection locked="1" hidden="0"/>
    </dxf>
    <dxf>
      <font>
        <b/>
        <i val="0"/>
        <strike/>
        <color theme="4" tint="0.39994506668294322"/>
      </font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Список покупок" defaultPivotStyle="PivotStyleLight8">
    <tableStyle name="Список покупок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0</xdr:row>
      <xdr:rowOff>0</xdr:rowOff>
    </xdr:from>
    <xdr:to>
      <xdr:col>10</xdr:col>
      <xdr:colOff>28574</xdr:colOff>
      <xdr:row>0</xdr:row>
      <xdr:rowOff>762000</xdr:rowOff>
    </xdr:to>
    <xdr:pic>
      <xdr:nvPicPr>
        <xdr:cNvPr id="6" name="Рисунок 5" descr="Свежие овощи: салат, помидоры и огурцы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8" y="0"/>
          <a:ext cx="14258926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СписокПокупок" displayName="СписокПокупок" ref="B5:J23" headerRowDxfId="5" dataDxfId="4" totalsRowDxfId="3">
  <autoFilter ref="B5:J23"/>
  <tableColumns count="9">
    <tableColumn id="1" name="КУПЛЕНО?" totalsRowLabel="Total" dataCellStyle="Выравнивание по центру"/>
    <tableColumn id="2" name="ТОВАР" dataCellStyle="Обычный"/>
    <tableColumn id="9" name="МАГАЗИН" dataCellStyle="Обычный"/>
    <tableColumn id="3" name="КАТЕГОРИЯ" dataCellStyle="Обычный"/>
    <tableColumn id="4" name="КОЛ-ВО" dataCellStyle="Выравнивание по центру"/>
    <tableColumn id="8" name="ЕДИНИЦА" dataDxfId="2" dataCellStyle="Обычный"/>
    <tableColumn id="5" name="ЦЕНА ЗА ЕДИНИЦУ" dataDxfId="1" dataCellStyle="Денежный [0]"/>
    <tableColumn id="6" name="ИТОГО" dataDxfId="0" dataCellStyle="Денежный [0]">
      <calculatedColumnFormula>IFERROR(СписокПокупок[КОЛ-ВО]*СписокПокупок[ЦЕНА ЗА ЕДИНИЦУ],"")</calculatedColumnFormula>
    </tableColumn>
    <tableColumn id="7" name="ЗАМЕТКИ" totalsRowFunction="count" dataCellStyle="Обычный"/>
  </tableColumns>
  <tableStyleInfo name="Список покупок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название товара и магазина, категорию, количество, цену, цену за единицу и заметки. Выберите &quot;Да&quot; в столбце &quot;Куплено&quot; при покупке товара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J51"/>
  <sheetViews>
    <sheetView showGridLines="0" tabSelected="1" zoomScaleNormal="100" workbookViewId="0"/>
  </sheetViews>
  <sheetFormatPr defaultColWidth="9.125" defaultRowHeight="30" customHeight="1" x14ac:dyDescent="0.25"/>
  <cols>
    <col min="1" max="1" width="2.75" style="6" customWidth="1"/>
    <col min="2" max="2" width="15.875" style="2" customWidth="1"/>
    <col min="3" max="3" width="22.75" style="2" customWidth="1"/>
    <col min="4" max="4" width="25.75" style="2" customWidth="1"/>
    <col min="5" max="5" width="28.125" style="2" customWidth="1"/>
    <col min="6" max="6" width="25" style="2" customWidth="1"/>
    <col min="7" max="7" width="23.25" style="2" customWidth="1"/>
    <col min="8" max="8" width="25.75" style="16" customWidth="1"/>
    <col min="9" max="9" width="21.375" style="2" customWidth="1"/>
    <col min="10" max="10" width="25.75" style="2" customWidth="1"/>
    <col min="11" max="11" width="2.75" style="6" customWidth="1"/>
    <col min="12" max="16384" width="9.125" style="6"/>
  </cols>
  <sheetData>
    <row r="1" spans="2:10" s="1" customFormat="1" ht="81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</row>
    <row r="2" spans="2:10" s="1" customFormat="1" ht="35.1" customHeight="1" thickTop="1" x14ac:dyDescent="0.25">
      <c r="B2" s="27" t="s">
        <v>0</v>
      </c>
      <c r="C2" s="28"/>
      <c r="D2" s="9" t="s">
        <v>22</v>
      </c>
      <c r="E2" s="7" t="s">
        <v>51</v>
      </c>
      <c r="F2" s="10" t="s">
        <v>52</v>
      </c>
      <c r="G2" s="11" t="s">
        <v>32</v>
      </c>
      <c r="H2" s="8" t="s">
        <v>31</v>
      </c>
      <c r="I2" s="12" t="s">
        <v>43</v>
      </c>
      <c r="J2" s="13"/>
    </row>
    <row r="3" spans="2:10" s="1" customFormat="1" ht="35.1" customHeight="1" thickBot="1" x14ac:dyDescent="0.3">
      <c r="B3" s="27"/>
      <c r="C3" s="28"/>
      <c r="D3" s="20">
        <f>IFERROR(SUMIF(СписокПокупок[КАТЕГОРИЯ],Категория1,СписокПокупок[ИТОГО]), "")</f>
        <v>119.5</v>
      </c>
      <c r="E3" s="21">
        <f>IFERROR(SUMIF(СписокПокупок[КАТЕГОРИЯ],Категория2,СписокПокупок[ИТОГО]), "")</f>
        <v>61.150000000000006</v>
      </c>
      <c r="F3" s="22">
        <f>IFERROR(SUMIF(СписокПокупок[КАТЕГОРИЯ],Категория3,СписокПокупок[ИТОГО]), "")</f>
        <v>318.5</v>
      </c>
      <c r="G3" s="23">
        <f>IFERROR(SUMIF(СписокПокупок[КАТЕГОРИЯ],Категория4,СписокПокупок[ИТОГО]), "")</f>
        <v>2166</v>
      </c>
      <c r="H3" s="24">
        <f>IFERROR(SUMIF(СписокПокупок[КАТЕГОРИЯ],Категория5,СписокПокупок[ИТОГО]), "")</f>
        <v>39.900000000000006</v>
      </c>
      <c r="I3" s="25">
        <f>SUM(СписокПокупок[ИТОГО])</f>
        <v>2705.05</v>
      </c>
      <c r="J3" s="13"/>
    </row>
    <row r="4" spans="2:10" s="1" customFormat="1" ht="21" customHeight="1" thickTop="1" x14ac:dyDescent="0.25">
      <c r="B4" s="30" t="s">
        <v>50</v>
      </c>
      <c r="C4" s="30"/>
      <c r="D4" s="30"/>
      <c r="E4" s="30"/>
      <c r="F4" s="30"/>
      <c r="G4" s="30"/>
      <c r="H4" s="30"/>
      <c r="I4" s="13" t="str">
        <f>IF(SUM(D3:H3)&lt;&gt;SUM(СписокПокупок[ИТОГО]),"Противоречие","")</f>
        <v/>
      </c>
      <c r="J4" s="13"/>
    </row>
    <row r="5" spans="2:10" s="1" customFormat="1" ht="30" customHeight="1" x14ac:dyDescent="0.25">
      <c r="B5" s="3" t="s">
        <v>1</v>
      </c>
      <c r="C5" s="4" t="s">
        <v>3</v>
      </c>
      <c r="D5" s="5" t="s">
        <v>23</v>
      </c>
      <c r="E5" s="5" t="s">
        <v>30</v>
      </c>
      <c r="F5" s="3" t="s">
        <v>33</v>
      </c>
      <c r="G5" s="5" t="s">
        <v>34</v>
      </c>
      <c r="H5" s="5" t="s">
        <v>42</v>
      </c>
      <c r="I5" s="17" t="s">
        <v>44</v>
      </c>
      <c r="J5" s="4" t="s">
        <v>45</v>
      </c>
    </row>
    <row r="6" spans="2:10" s="1" customFormat="1" ht="30" customHeight="1" x14ac:dyDescent="0.25">
      <c r="B6" s="14" t="s">
        <v>2</v>
      </c>
      <c r="C6" s="15" t="s">
        <v>4</v>
      </c>
      <c r="D6" s="15" t="s">
        <v>24</v>
      </c>
      <c r="E6" s="15" t="s">
        <v>22</v>
      </c>
      <c r="F6" s="14">
        <v>2</v>
      </c>
      <c r="G6" s="18" t="s">
        <v>35</v>
      </c>
      <c r="H6" s="19">
        <v>29.900000000000002</v>
      </c>
      <c r="I6" s="19">
        <f>IFERROR(СписокПокупок[КОЛ-ВО]*СписокПокупок[ЦЕНА ЗА ЕДИНИЦУ],"")</f>
        <v>59.800000000000004</v>
      </c>
      <c r="J6" s="15"/>
    </row>
    <row r="7" spans="2:10" s="1" customFormat="1" ht="30" customHeight="1" x14ac:dyDescent="0.25">
      <c r="B7" s="14" t="s">
        <v>2</v>
      </c>
      <c r="C7" s="15" t="s">
        <v>5</v>
      </c>
      <c r="D7" s="15" t="s">
        <v>24</v>
      </c>
      <c r="E7" s="15" t="s">
        <v>22</v>
      </c>
      <c r="F7" s="14">
        <v>3</v>
      </c>
      <c r="G7" s="18" t="s">
        <v>35</v>
      </c>
      <c r="H7" s="19">
        <v>19.899999999999999</v>
      </c>
      <c r="I7" s="19">
        <f>IFERROR(СписокПокупок[КОЛ-ВО]*СписокПокупок[ЦЕНА ЗА ЕДИНИЦУ],"")</f>
        <v>59.699999999999996</v>
      </c>
      <c r="J7" s="15" t="s">
        <v>46</v>
      </c>
    </row>
    <row r="8" spans="2:10" s="1" customFormat="1" ht="30" customHeight="1" x14ac:dyDescent="0.25">
      <c r="B8" s="14"/>
      <c r="C8" s="15" t="s">
        <v>6</v>
      </c>
      <c r="D8" s="15" t="s">
        <v>25</v>
      </c>
      <c r="E8" s="15" t="s">
        <v>31</v>
      </c>
      <c r="F8" s="14">
        <v>1</v>
      </c>
      <c r="G8" s="18" t="s">
        <v>53</v>
      </c>
      <c r="H8" s="19">
        <v>39.900000000000006</v>
      </c>
      <c r="I8" s="19">
        <f>IFERROR(СписокПокупок[КОЛ-ВО]*СписокПокупок[ЦЕНА ЗА ЕДИНИЦУ],"")</f>
        <v>39.900000000000006</v>
      </c>
      <c r="J8" s="15"/>
    </row>
    <row r="9" spans="2:10" s="1" customFormat="1" ht="30" customHeight="1" x14ac:dyDescent="0.25">
      <c r="B9" s="14" t="s">
        <v>2</v>
      </c>
      <c r="C9" s="15" t="s">
        <v>7</v>
      </c>
      <c r="D9" s="15" t="s">
        <v>26</v>
      </c>
      <c r="E9" s="15" t="s">
        <v>32</v>
      </c>
      <c r="F9" s="14">
        <v>2</v>
      </c>
      <c r="G9" s="18" t="s">
        <v>36</v>
      </c>
      <c r="H9" s="19">
        <v>22.9</v>
      </c>
      <c r="I9" s="19">
        <f>IFERROR(СписокПокупок[КОЛ-ВО]*СписокПокупок[ЦЕНА ЗА ЕДИНИЦУ],"")</f>
        <v>45.8</v>
      </c>
      <c r="J9" s="15"/>
    </row>
    <row r="10" spans="2:10" s="1" customFormat="1" ht="30" customHeight="1" x14ac:dyDescent="0.25">
      <c r="B10" s="14"/>
      <c r="C10" s="15" t="s">
        <v>8</v>
      </c>
      <c r="D10" s="15" t="s">
        <v>26</v>
      </c>
      <c r="E10" s="15" t="s">
        <v>32</v>
      </c>
      <c r="F10" s="14">
        <v>4</v>
      </c>
      <c r="G10" s="18" t="s">
        <v>35</v>
      </c>
      <c r="H10" s="19">
        <v>34.900000000000006</v>
      </c>
      <c r="I10" s="19">
        <f>IFERROR(СписокПокупок[КОЛ-ВО]*СписокПокупок[ЦЕНА ЗА ЕДИНИЦУ],"")</f>
        <v>139.60000000000002</v>
      </c>
      <c r="J10" s="15"/>
    </row>
    <row r="11" spans="2:10" s="1" customFormat="1" ht="30" customHeight="1" x14ac:dyDescent="0.25">
      <c r="B11" s="14" t="s">
        <v>2</v>
      </c>
      <c r="C11" s="15" t="s">
        <v>9</v>
      </c>
      <c r="D11" s="15" t="s">
        <v>26</v>
      </c>
      <c r="E11" s="15" t="s">
        <v>32</v>
      </c>
      <c r="F11" s="14">
        <v>2</v>
      </c>
      <c r="G11" s="18" t="s">
        <v>37</v>
      </c>
      <c r="H11" s="19">
        <v>15</v>
      </c>
      <c r="I11" s="19">
        <f>IFERROR(СписокПокупок[КОЛ-ВО]*СписокПокупок[ЦЕНА ЗА ЕДИНИЦУ],"")</f>
        <v>30</v>
      </c>
      <c r="J11" s="15"/>
    </row>
    <row r="12" spans="2:10" s="1" customFormat="1" ht="30" customHeight="1" x14ac:dyDescent="0.25">
      <c r="B12" s="14" t="s">
        <v>2</v>
      </c>
      <c r="C12" s="15" t="s">
        <v>10</v>
      </c>
      <c r="D12" s="15" t="s">
        <v>25</v>
      </c>
      <c r="E12" s="15" t="s">
        <v>32</v>
      </c>
      <c r="F12" s="14">
        <v>2</v>
      </c>
      <c r="G12" s="18" t="s">
        <v>53</v>
      </c>
      <c r="H12" s="19">
        <v>19.899999999999999</v>
      </c>
      <c r="I12" s="19">
        <f>IFERROR(СписокПокупок[КОЛ-ВО]*СписокПокупок[ЦЕНА ЗА ЕДИНИЦУ],"")</f>
        <v>39.799999999999997</v>
      </c>
      <c r="J12" s="15"/>
    </row>
    <row r="13" spans="2:10" s="1" customFormat="1" ht="30" customHeight="1" x14ac:dyDescent="0.25">
      <c r="B13" s="14"/>
      <c r="C13" s="15" t="s">
        <v>11</v>
      </c>
      <c r="D13" s="15" t="s">
        <v>26</v>
      </c>
      <c r="E13" s="15" t="s">
        <v>32</v>
      </c>
      <c r="F13" s="14">
        <v>1</v>
      </c>
      <c r="G13" s="18" t="s">
        <v>35</v>
      </c>
      <c r="H13" s="19">
        <v>22.9</v>
      </c>
      <c r="I13" s="19">
        <f>IFERROR(СписокПокупок[КОЛ-ВО]*СписокПокупок[ЦЕНА ЗА ЕДИНИЦУ],"")</f>
        <v>22.9</v>
      </c>
      <c r="J13" s="15"/>
    </row>
    <row r="14" spans="2:10" s="1" customFormat="1" ht="30" customHeight="1" x14ac:dyDescent="0.25">
      <c r="B14" s="14"/>
      <c r="C14" s="15" t="s">
        <v>12</v>
      </c>
      <c r="D14" s="15" t="s">
        <v>25</v>
      </c>
      <c r="E14" s="15" t="s">
        <v>51</v>
      </c>
      <c r="F14" s="14">
        <v>0.5</v>
      </c>
      <c r="G14" s="18" t="s">
        <v>35</v>
      </c>
      <c r="H14" s="19">
        <v>22.5</v>
      </c>
      <c r="I14" s="19">
        <f>IFERROR(СписокПокупок[КОЛ-ВО]*СписокПокупок[ЦЕНА ЗА ЕДИНИЦУ],"")</f>
        <v>11.25</v>
      </c>
      <c r="J14" s="15"/>
    </row>
    <row r="15" spans="2:10" s="1" customFormat="1" ht="30" customHeight="1" x14ac:dyDescent="0.25">
      <c r="B15" s="14" t="s">
        <v>2</v>
      </c>
      <c r="C15" s="15" t="s">
        <v>13</v>
      </c>
      <c r="D15" s="15" t="s">
        <v>27</v>
      </c>
      <c r="E15" s="15" t="s">
        <v>52</v>
      </c>
      <c r="F15" s="14">
        <v>2</v>
      </c>
      <c r="G15" s="18" t="s">
        <v>38</v>
      </c>
      <c r="H15" s="19">
        <v>39.900000000000006</v>
      </c>
      <c r="I15" s="19">
        <f>IFERROR(СписокПокупок[КОЛ-ВО]*СписокПокупок[ЦЕНА ЗА ЕДИНИЦУ],"")</f>
        <v>79.800000000000011</v>
      </c>
      <c r="J15" s="15"/>
    </row>
    <row r="16" spans="2:10" s="1" customFormat="1" ht="30" customHeight="1" x14ac:dyDescent="0.25">
      <c r="B16" s="14" t="s">
        <v>2</v>
      </c>
      <c r="C16" s="15" t="s">
        <v>14</v>
      </c>
      <c r="D16" s="15" t="s">
        <v>27</v>
      </c>
      <c r="E16" s="15" t="s">
        <v>52</v>
      </c>
      <c r="F16" s="14">
        <v>1</v>
      </c>
      <c r="G16" s="18" t="s">
        <v>35</v>
      </c>
      <c r="H16" s="19">
        <v>99.9</v>
      </c>
      <c r="I16" s="19">
        <f>IFERROR(СписокПокупок[КОЛ-ВО]*СписокПокупок[ЦЕНА ЗА ЕДИНИЦУ],"")</f>
        <v>99.9</v>
      </c>
      <c r="J16" s="15" t="s">
        <v>47</v>
      </c>
    </row>
    <row r="17" spans="2:10" s="1" customFormat="1" ht="30" customHeight="1" x14ac:dyDescent="0.25">
      <c r="B17" s="14" t="s">
        <v>2</v>
      </c>
      <c r="C17" s="15" t="s">
        <v>15</v>
      </c>
      <c r="D17" s="15" t="s">
        <v>27</v>
      </c>
      <c r="E17" s="15" t="s">
        <v>52</v>
      </c>
      <c r="F17" s="14">
        <v>2</v>
      </c>
      <c r="G17" s="18" t="s">
        <v>39</v>
      </c>
      <c r="H17" s="19">
        <v>35</v>
      </c>
      <c r="I17" s="19">
        <f>IFERROR(СписокПокупок[КОЛ-ВО]*СписокПокупок[ЦЕНА ЗА ЕДИНИЦУ],"")</f>
        <v>70</v>
      </c>
      <c r="J17" s="15"/>
    </row>
    <row r="18" spans="2:10" s="1" customFormat="1" ht="30" customHeight="1" x14ac:dyDescent="0.25">
      <c r="B18" s="14" t="s">
        <v>2</v>
      </c>
      <c r="C18" s="15" t="s">
        <v>16</v>
      </c>
      <c r="D18" s="15" t="s">
        <v>27</v>
      </c>
      <c r="E18" s="15" t="s">
        <v>52</v>
      </c>
      <c r="F18" s="14">
        <v>1</v>
      </c>
      <c r="G18" s="18" t="s">
        <v>40</v>
      </c>
      <c r="H18" s="19">
        <v>38.9</v>
      </c>
      <c r="I18" s="19">
        <f>IFERROR(СписокПокупок[КОЛ-ВО]*СписокПокупок[ЦЕНА ЗА ЕДИНИЦУ],"")</f>
        <v>38.9</v>
      </c>
      <c r="J18" s="15"/>
    </row>
    <row r="19" spans="2:10" s="1" customFormat="1" ht="30" customHeight="1" x14ac:dyDescent="0.25">
      <c r="B19" s="14" t="s">
        <v>2</v>
      </c>
      <c r="C19" s="15" t="s">
        <v>17</v>
      </c>
      <c r="D19" s="15" t="s">
        <v>27</v>
      </c>
      <c r="E19" s="15" t="s">
        <v>52</v>
      </c>
      <c r="F19" s="14">
        <v>1</v>
      </c>
      <c r="G19" s="18" t="s">
        <v>41</v>
      </c>
      <c r="H19" s="19">
        <v>29.900000000000002</v>
      </c>
      <c r="I19" s="19">
        <f>IFERROR(СписокПокупок[КОЛ-ВО]*СписокПокупок[ЦЕНА ЗА ЕДИНИЦУ],"")</f>
        <v>29.900000000000002</v>
      </c>
      <c r="J19" s="15"/>
    </row>
    <row r="20" spans="2:10" s="1" customFormat="1" ht="30" customHeight="1" x14ac:dyDescent="0.25">
      <c r="B20" s="14"/>
      <c r="C20" s="15" t="s">
        <v>18</v>
      </c>
      <c r="D20" s="15" t="s">
        <v>25</v>
      </c>
      <c r="E20" s="15" t="s">
        <v>51</v>
      </c>
      <c r="F20" s="14">
        <v>1</v>
      </c>
      <c r="G20" s="18" t="s">
        <v>40</v>
      </c>
      <c r="H20" s="19">
        <v>49.900000000000006</v>
      </c>
      <c r="I20" s="19">
        <f>IFERROR(СписокПокупок[КОЛ-ВО]*СписокПокупок[ЦЕНА ЗА ЕДИНИЦУ],"")</f>
        <v>49.900000000000006</v>
      </c>
      <c r="J20" s="15" t="s">
        <v>48</v>
      </c>
    </row>
    <row r="21" spans="2:10" s="1" customFormat="1" ht="30" customHeight="1" x14ac:dyDescent="0.25">
      <c r="B21" s="14"/>
      <c r="C21" s="15" t="s">
        <v>19</v>
      </c>
      <c r="D21" s="15" t="s">
        <v>28</v>
      </c>
      <c r="E21" s="15" t="s">
        <v>32</v>
      </c>
      <c r="F21" s="14">
        <v>10</v>
      </c>
      <c r="G21" s="18" t="s">
        <v>35</v>
      </c>
      <c r="H21" s="19">
        <v>79.900000000000006</v>
      </c>
      <c r="I21" s="19">
        <f>IFERROR(СписокПокупок[КОЛ-ВО]*СписокПокупок[ЦЕНА ЗА ЕДИНИЦУ],"")</f>
        <v>799</v>
      </c>
      <c r="J21" s="15" t="s">
        <v>49</v>
      </c>
    </row>
    <row r="22" spans="2:10" s="1" customFormat="1" ht="30" customHeight="1" x14ac:dyDescent="0.25">
      <c r="B22" s="14"/>
      <c r="C22" s="15" t="s">
        <v>20</v>
      </c>
      <c r="D22" s="15" t="s">
        <v>29</v>
      </c>
      <c r="E22" s="15" t="s">
        <v>32</v>
      </c>
      <c r="F22" s="14">
        <v>6</v>
      </c>
      <c r="G22" s="18" t="s">
        <v>35</v>
      </c>
      <c r="H22" s="19">
        <v>89.9</v>
      </c>
      <c r="I22" s="19">
        <f>IFERROR(СписокПокупок[КОЛ-ВО]*СписокПокупок[ЦЕНА ЗА ЕДИНИЦУ],"")</f>
        <v>539.40000000000009</v>
      </c>
      <c r="J22" s="15"/>
    </row>
    <row r="23" spans="2:10" s="1" customFormat="1" ht="30" customHeight="1" x14ac:dyDescent="0.25">
      <c r="B23" s="14"/>
      <c r="C23" s="15" t="s">
        <v>21</v>
      </c>
      <c r="D23" s="15" t="s">
        <v>29</v>
      </c>
      <c r="E23" s="15" t="s">
        <v>32</v>
      </c>
      <c r="F23" s="14">
        <v>5</v>
      </c>
      <c r="G23" s="18" t="s">
        <v>35</v>
      </c>
      <c r="H23" s="19">
        <v>109.9</v>
      </c>
      <c r="I23" s="19">
        <f>IFERROR(СписокПокупок[КОЛ-ВО]*СписокПокупок[ЦЕНА ЗА ЕДИНИЦУ],"")</f>
        <v>549.5</v>
      </c>
      <c r="J23" s="15"/>
    </row>
    <row r="28" spans="2:10" ht="30" customHeight="1" x14ac:dyDescent="0.25">
      <c r="H28" s="2"/>
    </row>
    <row r="29" spans="2:10" ht="30" customHeight="1" x14ac:dyDescent="0.25">
      <c r="H29" s="2"/>
    </row>
    <row r="30" spans="2:10" ht="30" customHeight="1" x14ac:dyDescent="0.25">
      <c r="H30" s="2"/>
    </row>
    <row r="31" spans="2:10" ht="30" customHeight="1" x14ac:dyDescent="0.25">
      <c r="H31" s="2"/>
    </row>
    <row r="32" spans="2:10" ht="30" customHeight="1" x14ac:dyDescent="0.25">
      <c r="H32" s="2"/>
    </row>
    <row r="33" spans="7:8" ht="30" customHeight="1" x14ac:dyDescent="0.25">
      <c r="H33" s="2"/>
    </row>
    <row r="34" spans="7:8" ht="30" customHeight="1" x14ac:dyDescent="0.25">
      <c r="H34" s="2"/>
    </row>
    <row r="35" spans="7:8" ht="30" customHeight="1" x14ac:dyDescent="0.25">
      <c r="H35" s="2"/>
    </row>
    <row r="36" spans="7:8" ht="30" customHeight="1" x14ac:dyDescent="0.25">
      <c r="H36" s="2"/>
    </row>
    <row r="37" spans="7:8" ht="30" customHeight="1" x14ac:dyDescent="0.25">
      <c r="H37" s="2"/>
    </row>
    <row r="38" spans="7:8" ht="30" customHeight="1" x14ac:dyDescent="0.25">
      <c r="H38" s="2"/>
    </row>
    <row r="39" spans="7:8" ht="30" customHeight="1" x14ac:dyDescent="0.25">
      <c r="H39" s="2"/>
    </row>
    <row r="40" spans="7:8" ht="30" customHeight="1" x14ac:dyDescent="0.25">
      <c r="H40" s="2"/>
    </row>
    <row r="41" spans="7:8" ht="30" customHeight="1" x14ac:dyDescent="0.25">
      <c r="H41" s="2"/>
    </row>
    <row r="42" spans="7:8" ht="30" customHeight="1" x14ac:dyDescent="0.25">
      <c r="H42" s="2"/>
    </row>
    <row r="43" spans="7:8" ht="30" customHeight="1" x14ac:dyDescent="0.25">
      <c r="H43" s="2"/>
    </row>
    <row r="44" spans="7:8" ht="30" customHeight="1" x14ac:dyDescent="0.25">
      <c r="H44" s="2"/>
    </row>
    <row r="45" spans="7:8" ht="30" customHeight="1" x14ac:dyDescent="0.25">
      <c r="H45" s="2"/>
    </row>
    <row r="46" spans="7:8" ht="30" customHeight="1" x14ac:dyDescent="0.25">
      <c r="H46" s="2"/>
    </row>
    <row r="47" spans="7:8" ht="30" customHeight="1" x14ac:dyDescent="0.25">
      <c r="G47" s="26"/>
    </row>
    <row r="48" spans="7:8" ht="30" customHeight="1" x14ac:dyDescent="0.25">
      <c r="G48" s="26"/>
    </row>
    <row r="49" spans="7:7" ht="30" customHeight="1" x14ac:dyDescent="0.25">
      <c r="G49" s="26"/>
    </row>
    <row r="50" spans="7:7" ht="30" customHeight="1" x14ac:dyDescent="0.25">
      <c r="G50" s="26"/>
    </row>
    <row r="51" spans="7:7" ht="30" customHeight="1" x14ac:dyDescent="0.25">
      <c r="G51" s="26"/>
    </row>
  </sheetData>
  <mergeCells count="3">
    <mergeCell ref="B2:C3"/>
    <mergeCell ref="B1:J1"/>
    <mergeCell ref="B4:H4"/>
  </mergeCells>
  <conditionalFormatting sqref="B6:J23">
    <cfRule type="expression" dxfId="9" priority="2">
      <formula>$B6="Да"</formula>
    </cfRule>
  </conditionalFormatting>
  <conditionalFormatting sqref="I2:I4">
    <cfRule type="expression" dxfId="8" priority="3">
      <formula>SUM($D$3:$H$3)&lt;&gt;SUM($I$6:$I$23)</formula>
    </cfRule>
  </conditionalFormatting>
  <conditionalFormatting sqref="I4">
    <cfRule type="expression" dxfId="7" priority="4">
      <formula>SUM($D$3:$H$3)&lt;&gt;SUM($I$6:$I$23)</formula>
    </cfRule>
  </conditionalFormatting>
  <conditionalFormatting sqref="G47:G51">
    <cfRule type="expression" dxfId="6" priority="1">
      <formula>$B47="Да"</formula>
    </cfRule>
  </conditionalFormatting>
  <dataValidations xWindow="58" yWindow="320" count="22">
    <dataValidation type="list" errorStyle="warning" allowBlank="1" showInputMessage="1" showErrorMessage="1" error="Выберите &quot;Да&quot; из списка для купленных товаров. Нажмите &quot;ОТМЕНА&quot;, затем клавиши ALT+СТРЕЛКА ВНИЗ, чтобы открыть раскрывающийся список, а затем — клавишу ВВОД, чтобы сделать выбор" sqref="B6:B23">
      <formula1>"Да"</formula1>
    </dataValidation>
    <dataValidation type="list" errorStyle="warning" allowBlank="1" showInputMessage="1" showErrorMessage="1" error="Выберите категорию из списка. Нажмите &quot;ОТМЕНА&quot;, затем клавиши ALT+СТРЕЛКА ВНИЗ, чтобы открыть раскрывающийся список, а затем — клавишу ВВОД, чтобы сделать выбор" sqref="E23">
      <formula1>ПодстановкаКатегорий</formula1>
    </dataValidation>
    <dataValidation allowBlank="1" showInputMessage="1" showErrorMessage="1" prompt="Создайте список покупок на этом листе «Список покупок». Указывайте в столбце «Куплено», что уже куплено." sqref="A1"/>
    <dataValidation allowBlank="1" showInputMessage="1" showErrorMessage="1" prompt="Общий итог автоматически рассчитывается в этом столбце Если общий итог не совпадает с итоговой суммой таблицы, ниже появится надпись «не сбалансировано»." sqref="I3"/>
    <dataValidation allowBlank="1" showInputMessage="1" showErrorMessage="1" prompt="Текст автоматически появится, если итоговая сумма таблицы не равна общему итогу. Это происходит, если имя категории в строке 2 изменяется, но категория в столбце E ссылается на старое имя" sqref="I4"/>
    <dataValidation allowBlank="1" showInputMessage="1" showErrorMessage="1" prompt="В этом столбце выберите «Да» для купленных товаров. Вся строка при этом зачеркнется. Нажмите клавиши ALT+СТРЕЛКА ВНИЗ, чтобы открыть раскрывающийся список, а затем — клавишу ВВОД, чтобы сделать выбор. Фильтры заголовка позволяют находить конкретные записи" sqref="B5"/>
    <dataValidation allowBlank="1" showInputMessage="1" showErrorMessage="1" prompt="Введите товар в столбце под этим заголовком." sqref="C5"/>
    <dataValidation allowBlank="1" showInputMessage="1" showErrorMessage="1" prompt="Введите название магазина в столбце под этим заголовком." sqref="D5"/>
    <dataValidation allowBlank="1" showInputMessage="1" showErrorMessage="1" prompt="Выберите категорию в столбце под этим заголовком. Нажмите клавиши ALT+СТРЕЛКА ВНИЗ, чтобы открыть раскрывающийся список, а затем — клавишу ВВОД, чтобы сделать выбор. Имена категорий заполняются на основе значений, указанных выше." sqref="E5"/>
    <dataValidation allowBlank="1" showInputMessage="1" showErrorMessage="1" prompt="Введите количество в столбце под этим заголовком." sqref="F5"/>
    <dataValidation allowBlank="1" showInputMessage="1" showErrorMessage="1" prompt="Введите единицу в столбце под этим заголовком." sqref="G5"/>
    <dataValidation allowBlank="1" showInputMessage="1" showErrorMessage="1" prompt="Введите цену за единицу в столбце под этим заголовком." sqref="H5"/>
    <dataValidation allowBlank="1" showInputMessage="1" showErrorMessage="1" prompt="Итог автоматически рассчитывается в столбце под этим заголовком." sqref="I5"/>
    <dataValidation allowBlank="1" showInputMessage="1" showErrorMessage="1" prompt="Введите заметки в столбце под этим заголовком." sqref="J5"/>
    <dataValidation allowBlank="1" showInputMessage="1" showErrorMessage="1" prompt="Введите категорию в этой ячейке." sqref="H2"/>
    <dataValidation allowBlank="1" showInputMessage="1" showErrorMessage="1" prompt="Общий итог автоматически рассчитывается в ячейке ниже." sqref="I2"/>
    <dataValidation allowBlank="1" showInputMessage="1" showErrorMessage="1" prompt="Итоговая стоимость для выбранной выше категории автоматически обновляется в этой ячейке." sqref="H3"/>
    <dataValidation allowBlank="1" showInputMessage="1" showErrorMessage="1" prompt="В этой ячейке указывается заголовок листа. Настройте категории в ячейках справа. Итоговые значения для каждой категории будут автоматически обновляться по мере добавления товаров в таблицу списка покупок ниже." sqref="B2:C3"/>
    <dataValidation type="list" errorStyle="warning" allowBlank="1" showInputMessage="1" showErrorMessage="1" error="Выберите категорию из списка. Нажмите &quot;ОТМЕНА&quot;, затем клавиши ALT+СТРЕЛКА ВНИЗ, чтобы открыть раскрывающийся список, а затем — клавишу ВВОД, чтобы сделать выбор" sqref="E6:E22">
      <formula1>ПодстановкаКатегорий</formula1>
    </dataValidation>
    <dataValidation allowBlank="1" showInputMessage="1" showErrorMessage="1" prompt="В этой строке находится изображение." sqref="B1:J1"/>
    <dataValidation allowBlank="1" showInputMessage="1" showErrorMessage="1" prompt="Введите категорию в этой ячейке." sqref="D2:G2"/>
    <dataValidation allowBlank="1" showInputMessage="1" showErrorMessage="1" prompt="Итоговая стоимость для выбранной выше категории автоматически обновляется в этой ячейке." sqref="D3:G3"/>
  </dataValidations>
  <printOptions horizontalCentered="1"/>
  <pageMargins left="0.3" right="0.3" top="0.5" bottom="0.5" header="0.3" footer="0.3"/>
  <pageSetup paperSize="9" scale="4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Список покупок</vt:lpstr>
      <vt:lpstr>'Список покупок'!Заголовки_для_печати</vt:lpstr>
      <vt:lpstr>ЗаголовокСтолбца1</vt:lpstr>
      <vt:lpstr>Категория1</vt:lpstr>
      <vt:lpstr>Категория1Итог</vt:lpstr>
      <vt:lpstr>Категория2</vt:lpstr>
      <vt:lpstr>Категория2Итог</vt:lpstr>
      <vt:lpstr>Категория3</vt:lpstr>
      <vt:lpstr>Категория3Итог</vt:lpstr>
      <vt:lpstr>Категория4</vt:lpstr>
      <vt:lpstr>Категория4Итог</vt:lpstr>
      <vt:lpstr>Категория5</vt:lpstr>
      <vt:lpstr>Категория5Итог</vt:lpstr>
      <vt:lpstr>ОбластьЗаголовкаСтолбца1..J3.1</vt:lpstr>
      <vt:lpstr>ПодстановкаКатегорий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2017-02-16T07:10:30Z</dcterms:created>
  <dcterms:modified xsi:type="dcterms:W3CDTF">2017-06-15T11:02:01Z</dcterms:modified>
</cp:coreProperties>
</file>