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527_Accessibility_Q4_B9/04_PreDTP_Done/ro-RO/"/>
    </mc:Choice>
  </mc:AlternateContent>
  <xr:revisionPtr revIDLastSave="0" documentId="13_ncr:3_{B778AA92-8F17-4E4F-AE1C-9113DE61371F}" xr6:coauthVersionLast="43" xr6:coauthVersionMax="43" xr10:uidLastSave="{00000000-0000-0000-0000-000000000000}"/>
  <bookViews>
    <workbookView xWindow="-120" yWindow="-120" windowWidth="28890" windowHeight="14415" xr2:uid="{00000000-000D-0000-FFFF-FFFF00000000}"/>
  </bookViews>
  <sheets>
    <sheet name="Cheltuieli" sheetId="1" r:id="rId1"/>
    <sheet name="Venit" sheetId="2" r:id="rId2"/>
    <sheet name="Rezumat" sheetId="3" r:id="rId3"/>
  </sheets>
  <definedNames>
    <definedName name="_xlnm.Print_Area" localSheetId="2">Rezumat!$B$1:$G$33</definedName>
    <definedName name="_xlnm.Print_Area" localSheetId="1">Venit!$B$1:$G$36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H14" i="1"/>
  <c r="I27" i="1" l="1"/>
  <c r="I22" i="1"/>
  <c r="I14" i="1"/>
  <c r="E35" i="1"/>
  <c r="E28" i="1"/>
  <c r="E14" i="1"/>
  <c r="H27" i="1"/>
  <c r="H22" i="1"/>
  <c r="D35" i="1"/>
  <c r="D28" i="1"/>
  <c r="D22" i="1"/>
  <c r="E22" i="1"/>
  <c r="F11" i="2"/>
  <c r="F12" i="2"/>
  <c r="F13" i="2"/>
  <c r="F18" i="2"/>
  <c r="F19" i="2"/>
  <c r="F20" i="2"/>
  <c r="F25" i="2"/>
  <c r="F26" i="2"/>
  <c r="F27" i="2"/>
  <c r="F32" i="2"/>
  <c r="F33" i="2"/>
  <c r="F34" i="2"/>
  <c r="F35" i="2"/>
  <c r="G11" i="2"/>
  <c r="G12" i="2"/>
  <c r="G13" i="2"/>
  <c r="G18" i="2"/>
  <c r="G19" i="2"/>
  <c r="G20" i="2"/>
  <c r="G25" i="2"/>
  <c r="G26" i="2"/>
  <c r="G27" i="2"/>
  <c r="G32" i="2"/>
  <c r="G33" i="2"/>
  <c r="G34" i="2"/>
  <c r="G35" i="2"/>
  <c r="G36" i="2" l="1"/>
  <c r="I7" i="1"/>
  <c r="G8" i="3" s="1"/>
  <c r="G21" i="2"/>
  <c r="F28" i="2"/>
  <c r="G28" i="2"/>
  <c r="G14" i="2"/>
  <c r="F36" i="2"/>
  <c r="H7" i="1"/>
  <c r="F8" i="3" s="1"/>
  <c r="F21" i="2"/>
  <c r="F14" i="2"/>
  <c r="F7" i="2" l="1"/>
  <c r="F7" i="3" s="1"/>
  <c r="F9" i="3" s="1"/>
  <c r="G7" i="2"/>
  <c r="G7" i="3" s="1"/>
  <c r="G9" i="3" s="1"/>
</calcChain>
</file>

<file path=xl/sharedStrings.xml><?xml version="1.0" encoding="utf-8"?>
<sst xmlns="http://schemas.openxmlformats.org/spreadsheetml/2006/main" count="105" uniqueCount="61">
  <si>
    <t>Buget de eveniment pentru 
[Nume eveniment]</t>
  </si>
  <si>
    <t>Total cheltuieli</t>
  </si>
  <si>
    <t>Locație</t>
  </si>
  <si>
    <t>Taxe pentru sală</t>
  </si>
  <si>
    <t>Personalul locației</t>
  </si>
  <si>
    <t>Echipament</t>
  </si>
  <si>
    <t>Mese și scaune</t>
  </si>
  <si>
    <t>Total</t>
  </si>
  <si>
    <t>Decorațiuni</t>
  </si>
  <si>
    <t>Flori</t>
  </si>
  <si>
    <t>Lumânări</t>
  </si>
  <si>
    <t>Iluminare</t>
  </si>
  <si>
    <t>Baloane</t>
  </si>
  <si>
    <t>Consumabile din hârtie</t>
  </si>
  <si>
    <t>Publicitate</t>
  </si>
  <si>
    <t>Lucrări grafice</t>
  </si>
  <si>
    <t>Fotocopiere/imprimare</t>
  </si>
  <si>
    <t>Cheltuieli cu poșta</t>
  </si>
  <si>
    <t>Diverse</t>
  </si>
  <si>
    <t>Telefon</t>
  </si>
  <si>
    <t>Transport</t>
  </si>
  <si>
    <t>Consumabile papetărie</t>
  </si>
  <si>
    <t>Servicii fax</t>
  </si>
  <si>
    <t>Estimat</t>
  </si>
  <si>
    <t>Real</t>
  </si>
  <si>
    <t>Băuturi răcoritoare</t>
  </si>
  <si>
    <t>Alimente</t>
  </si>
  <si>
    <t>Băuturi</t>
  </si>
  <si>
    <t>Articole din material textil</t>
  </si>
  <si>
    <t>Personal și recompense</t>
  </si>
  <si>
    <t>Program</t>
  </si>
  <si>
    <t>Divertisment</t>
  </si>
  <si>
    <t>Vorbitori</t>
  </si>
  <si>
    <t>Călătorii</t>
  </si>
  <si>
    <t>Hotel</t>
  </si>
  <si>
    <t>Altele</t>
  </si>
  <si>
    <t>Premii</t>
  </si>
  <si>
    <t>Panglici/plachete/trofee</t>
  </si>
  <si>
    <t>Cadouri</t>
  </si>
  <si>
    <t xml:space="preserve"> Cheltuieli</t>
  </si>
  <si>
    <t>Venit total</t>
  </si>
  <si>
    <t>Intrări</t>
  </si>
  <si>
    <t>Reclame în cadrul programului</t>
  </si>
  <si>
    <t>Expozanți/furnizori</t>
  </si>
  <si>
    <t>Vânzare de articole</t>
  </si>
  <si>
    <t>Adulți @</t>
  </si>
  <si>
    <t>Copii @</t>
  </si>
  <si>
    <t>Altele @</t>
  </si>
  <si>
    <t>Coperți @</t>
  </si>
  <si>
    <t>Jumătăți de pagină @</t>
  </si>
  <si>
    <t>Sferturi de pagină @</t>
  </si>
  <si>
    <t>Standuri mari @</t>
  </si>
  <si>
    <t>Standuri medii @</t>
  </si>
  <si>
    <t>Standuri mici @</t>
  </si>
  <si>
    <t>Articole @</t>
  </si>
  <si>
    <t xml:space="preserve"> Venit</t>
  </si>
  <si>
    <t>Venituri totale</t>
  </si>
  <si>
    <t>Profit total (sau pierderi totale)</t>
  </si>
  <si>
    <t>Rezumat profit/pierderi</t>
  </si>
  <si>
    <t>Cheltuieli</t>
  </si>
  <si>
    <t>Total Cheltuieli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</si>
</sst>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lei&quot;_-;\-* #,##0\ &quot;lei&quot;_-;_-* &quot;-&quot;\ &quot;lei&quot;_-;_-@_-"/>
    <numFmt numFmtId="44" formatCode="_-* #,##0.00\ &quot;lei&quot;_-;\-* #,##0.00\ &quot;lei&quot;_-;_-* &quot;-&quot;??\ &quot;lei&quot;_-;_-@_-"/>
    <numFmt numFmtId="164" formatCode="_(* #,##0_);_(* \(#,##0\);_(* &quot;-&quot;_);_(@_)"/>
    <numFmt numFmtId="165" formatCode="_(* #,##0.00_);_(* \(#,##0.00\);_(* &quot;-&quot;??_);_(@_)"/>
    <numFmt numFmtId="166" formatCode="#,##0.00\ &quot;lei&quot;"/>
  </numFmts>
  <fonts count="43" x14ac:knownFonts="1">
    <font>
      <sz val="12"/>
      <name val="Calibri"/>
      <family val="2"/>
    </font>
    <font>
      <sz val="8"/>
      <name val="Arial"/>
      <family val="2"/>
    </font>
    <font>
      <b/>
      <sz val="14"/>
      <color theme="0"/>
      <name val="Calibri"/>
      <family val="2"/>
    </font>
    <font>
      <b/>
      <sz val="14"/>
      <color theme="3"/>
      <name val="Calibri"/>
      <family val="2"/>
    </font>
    <font>
      <sz val="11"/>
      <color theme="1"/>
      <name val="Calibri"/>
      <family val="2"/>
    </font>
    <font>
      <sz val="8"/>
      <color theme="7" tint="-0.24994659260841701"/>
      <name val="Calibri"/>
      <family val="2"/>
    </font>
    <font>
      <b/>
      <sz val="48"/>
      <color theme="0"/>
      <name val="Calibri"/>
      <family val="2"/>
    </font>
    <font>
      <sz val="12"/>
      <name val="Calibri"/>
      <family val="2"/>
    </font>
    <font>
      <b/>
      <sz val="28"/>
      <color theme="0"/>
      <name val="Calibri"/>
      <family val="2"/>
    </font>
    <font>
      <b/>
      <sz val="8"/>
      <color theme="7" tint="-0.24994659260841701"/>
      <name val="Calibri"/>
      <family val="2"/>
    </font>
    <font>
      <b/>
      <sz val="12"/>
      <color theme="7"/>
      <name val="Calibri"/>
      <family val="2"/>
    </font>
    <font>
      <b/>
      <sz val="12"/>
      <color theme="3"/>
      <name val="Calibri"/>
      <family val="2"/>
    </font>
    <font>
      <b/>
      <sz val="14"/>
      <color theme="7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8"/>
      <color theme="3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FF0000"/>
      <name val="Calibri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sz val="11"/>
      <color rgb="FF9C5700"/>
      <name val="Calibri"/>
      <family val="2"/>
    </font>
    <font>
      <sz val="11"/>
      <color rgb="FFFA7D00"/>
      <name val="Calibri"/>
      <family val="2"/>
    </font>
    <font>
      <sz val="10"/>
      <name val="Calibri"/>
      <family val="2"/>
      <charset val="238"/>
    </font>
    <font>
      <sz val="10"/>
      <color theme="7"/>
      <name val="Calibri"/>
      <family val="2"/>
      <charset val="238"/>
    </font>
    <font>
      <b/>
      <sz val="28"/>
      <color theme="0"/>
      <name val="Calibri"/>
      <family val="2"/>
      <charset val="238"/>
    </font>
    <font>
      <b/>
      <sz val="48"/>
      <color theme="0"/>
      <name val="Calibri"/>
      <family val="2"/>
      <charset val="238"/>
    </font>
    <font>
      <b/>
      <sz val="32"/>
      <name val="Calibri"/>
      <family val="2"/>
      <charset val="238"/>
    </font>
    <font>
      <sz val="12"/>
      <name val="Calibri"/>
      <family val="2"/>
      <charset val="238"/>
    </font>
    <font>
      <b/>
      <sz val="28"/>
      <name val="Calibri"/>
      <family val="2"/>
      <charset val="238"/>
    </font>
    <font>
      <b/>
      <sz val="14"/>
      <color theme="0"/>
      <name val="Calibri"/>
      <family val="2"/>
      <charset val="238"/>
    </font>
    <font>
      <b/>
      <sz val="12"/>
      <color theme="3"/>
      <name val="Calibri"/>
      <family val="2"/>
      <charset val="238"/>
    </font>
    <font>
      <b/>
      <sz val="12"/>
      <color theme="7"/>
      <name val="Calibri"/>
      <family val="2"/>
      <charset val="238"/>
    </font>
    <font>
      <b/>
      <sz val="14"/>
      <color theme="3"/>
      <name val="Calibri"/>
      <family val="2"/>
      <charset val="238"/>
    </font>
    <font>
      <b/>
      <sz val="14"/>
      <color theme="7"/>
      <name val="Calibri"/>
      <family val="2"/>
      <charset val="238"/>
    </font>
    <font>
      <b/>
      <sz val="8"/>
      <color theme="7" tint="-0.24994659260841701"/>
      <name val="Calibri"/>
      <family val="2"/>
      <charset val="238"/>
    </font>
    <font>
      <sz val="9"/>
      <name val="Calibri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6" fillId="0" borderId="0">
      <alignment horizontal="right" vertical="center"/>
    </xf>
    <xf numFmtId="0" fontId="8" fillId="5" borderId="0">
      <alignment horizontal="center" vertical="center"/>
    </xf>
    <xf numFmtId="166" fontId="10" fillId="0" borderId="0">
      <alignment vertical="center"/>
    </xf>
    <xf numFmtId="0" fontId="3" fillId="0" borderId="0">
      <alignment horizontal="right" vertical="center"/>
    </xf>
    <xf numFmtId="0" fontId="2" fillId="3" borderId="0">
      <alignment horizontal="left" vertical="center"/>
    </xf>
    <xf numFmtId="166" fontId="9" fillId="0" borderId="1">
      <alignment horizontal="right" vertical="center"/>
    </xf>
    <xf numFmtId="166" fontId="5" fillId="2" borderId="0">
      <alignment horizontal="right" vertical="center"/>
    </xf>
    <xf numFmtId="166" fontId="5" fillId="0" borderId="0">
      <alignment horizontal="right" vertical="center"/>
    </xf>
    <xf numFmtId="0" fontId="2" fillId="3" borderId="0">
      <alignment horizontal="right" vertical="center"/>
    </xf>
    <xf numFmtId="0" fontId="12" fillId="0" borderId="0">
      <alignment horizontal="left" vertical="center"/>
    </xf>
    <xf numFmtId="166" fontId="10" fillId="0" borderId="0">
      <alignment vertical="center"/>
    </xf>
    <xf numFmtId="0" fontId="3" fillId="0" borderId="0">
      <alignment horizontal="left" vertical="center"/>
    </xf>
    <xf numFmtId="166" fontId="7" fillId="0" borderId="0"/>
    <xf numFmtId="166" fontId="11" fillId="0" borderId="0">
      <alignment horizontal="right" vertical="center"/>
    </xf>
    <xf numFmtId="166" fontId="11" fillId="0" borderId="0">
      <alignment vertical="center"/>
    </xf>
    <xf numFmtId="166" fontId="11" fillId="0" borderId="0">
      <alignment horizontal="left" vertical="center"/>
    </xf>
    <xf numFmtId="0" fontId="3" fillId="0" borderId="0">
      <alignment horizontal="left" vertical="center"/>
    </xf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27" fillId="10" borderId="0" applyNumberFormat="0" applyBorder="0" applyAlignment="0" applyProtection="0"/>
    <xf numFmtId="0" fontId="25" fillId="11" borderId="8" applyNumberFormat="0" applyAlignment="0" applyProtection="0"/>
    <xf numFmtId="0" fontId="26" fillId="12" borderId="9" applyNumberFormat="0" applyAlignment="0" applyProtection="0"/>
    <xf numFmtId="0" fontId="24" fillId="12" borderId="8" applyNumberFormat="0" applyAlignment="0" applyProtection="0"/>
    <xf numFmtId="0" fontId="28" fillId="0" borderId="10" applyNumberFormat="0" applyFill="0" applyAlignment="0" applyProtection="0"/>
    <xf numFmtId="0" fontId="19" fillId="13" borderId="11" applyNumberFormat="0" applyAlignment="0" applyProtection="0"/>
    <xf numFmtId="0" fontId="23" fillId="0" borderId="0" applyNumberFormat="0" applyFill="0" applyBorder="0" applyAlignment="0" applyProtection="0"/>
    <xf numFmtId="0" fontId="7" fillId="14" borderId="12" applyNumberFormat="0" applyFont="0" applyAlignment="0" applyProtection="0"/>
    <xf numFmtId="0" fontId="22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1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1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1" fillId="27" borderId="0" applyNumberFormat="0" applyBorder="0" applyAlignment="0" applyProtection="0"/>
    <xf numFmtId="0" fontId="4" fillId="2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1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</cellStyleXfs>
  <cellXfs count="92">
    <xf numFmtId="0" fontId="0" fillId="0" borderId="0" xfId="0"/>
    <xf numFmtId="0" fontId="29" fillId="0" borderId="0" xfId="0" applyFont="1" applyFill="1" applyBorder="1"/>
    <xf numFmtId="0" fontId="29" fillId="5" borderId="0" xfId="0" applyFont="1" applyFill="1" applyBorder="1"/>
    <xf numFmtId="0" fontId="30" fillId="5" borderId="0" xfId="0" applyFont="1" applyFill="1" applyBorder="1"/>
    <xf numFmtId="0" fontId="31" fillId="6" borderId="0" xfId="2" applyFont="1" applyFill="1" applyBorder="1" applyAlignment="1">
      <alignment horizontal="left" vertical="center"/>
    </xf>
    <xf numFmtId="0" fontId="32" fillId="6" borderId="0" xfId="1" applyFont="1" applyFill="1" applyBorder="1" applyAlignment="1">
      <alignment horizontal="right" vertical="center" wrapText="1"/>
    </xf>
    <xf numFmtId="0" fontId="33" fillId="7" borderId="0" xfId="1" applyFont="1" applyFill="1" applyBorder="1">
      <alignment horizontal="right" vertical="center"/>
    </xf>
    <xf numFmtId="0" fontId="34" fillId="7" borderId="0" xfId="0" applyFont="1" applyFill="1"/>
    <xf numFmtId="0" fontId="34" fillId="0" borderId="0" xfId="0" applyFont="1" applyFill="1"/>
    <xf numFmtId="0" fontId="34" fillId="0" borderId="0" xfId="0" applyFont="1"/>
    <xf numFmtId="0" fontId="29" fillId="3" borderId="0" xfId="0" applyFont="1" applyFill="1" applyBorder="1"/>
    <xf numFmtId="0" fontId="31" fillId="3" borderId="0" xfId="2" applyFont="1" applyFill="1" applyBorder="1" applyAlignment="1">
      <alignment horizontal="left" vertical="center"/>
    </xf>
    <xf numFmtId="0" fontId="32" fillId="3" borderId="0" xfId="1" applyFont="1" applyFill="1" applyBorder="1" applyAlignment="1">
      <alignment horizontal="right" vertical="center" wrapText="1"/>
    </xf>
    <xf numFmtId="0" fontId="32" fillId="3" borderId="0" xfId="1" applyFont="1" applyFill="1" applyBorder="1">
      <alignment horizontal="right" vertical="center"/>
    </xf>
    <xf numFmtId="0" fontId="34" fillId="3" borderId="0" xfId="0" applyFont="1" applyFill="1"/>
    <xf numFmtId="0" fontId="30" fillId="0" borderId="0" xfId="0" applyFont="1" applyFill="1" applyBorder="1"/>
    <xf numFmtId="0" fontId="35" fillId="0" borderId="4" xfId="2" applyFont="1" applyFill="1" applyBorder="1" applyAlignment="1">
      <alignment vertical="center"/>
    </xf>
    <xf numFmtId="0" fontId="32" fillId="0" borderId="0" xfId="1" applyFont="1" applyFill="1">
      <alignment horizontal="right" vertical="center"/>
    </xf>
    <xf numFmtId="0" fontId="34" fillId="0" borderId="0" xfId="0" applyFont="1" applyFill="1" applyBorder="1"/>
    <xf numFmtId="0" fontId="36" fillId="3" borderId="0" xfId="9" applyNumberFormat="1" applyFont="1">
      <alignment horizontal="right" vertical="center"/>
    </xf>
    <xf numFmtId="0" fontId="29" fillId="0" borderId="0" xfId="0" applyFont="1" applyFill="1" applyBorder="1" applyAlignment="1">
      <alignment vertical="center"/>
    </xf>
    <xf numFmtId="0" fontId="37" fillId="4" borderId="0" xfId="14" applyNumberFormat="1" applyFont="1" applyFill="1" applyAlignment="1">
      <alignment horizontal="left" vertical="center"/>
    </xf>
    <xf numFmtId="0" fontId="38" fillId="4" borderId="0" xfId="3" applyNumberFormat="1" applyFont="1" applyFill="1">
      <alignment vertical="center"/>
    </xf>
    <xf numFmtId="166" fontId="37" fillId="4" borderId="0" xfId="14" applyFont="1" applyFill="1">
      <alignment horizontal="right" vertical="center"/>
    </xf>
    <xf numFmtId="0" fontId="37" fillId="0" borderId="2" xfId="14" applyNumberFormat="1" applyFont="1" applyBorder="1" applyAlignment="1">
      <alignment horizontal="left" vertical="center"/>
    </xf>
    <xf numFmtId="0" fontId="38" fillId="0" borderId="2" xfId="3" applyNumberFormat="1" applyFont="1" applyBorder="1">
      <alignment vertical="center"/>
    </xf>
    <xf numFmtId="166" fontId="37" fillId="0" borderId="2" xfId="14" applyFont="1" applyBorder="1">
      <alignment horizontal="right" vertical="center"/>
    </xf>
    <xf numFmtId="0" fontId="38" fillId="0" borderId="0" xfId="3" applyNumberFormat="1" applyFont="1">
      <alignment vertical="center"/>
    </xf>
    <xf numFmtId="0" fontId="29" fillId="0" borderId="0" xfId="0" applyNumberFormat="1" applyFont="1" applyFill="1" applyBorder="1"/>
    <xf numFmtId="166" fontId="38" fillId="0" borderId="0" xfId="3" applyFont="1">
      <alignment vertical="center"/>
    </xf>
    <xf numFmtId="0" fontId="31" fillId="0" borderId="0" xfId="2" applyFont="1" applyFill="1" applyBorder="1" applyAlignment="1">
      <alignment horizontal="left" vertical="center"/>
    </xf>
    <xf numFmtId="0" fontId="32" fillId="0" borderId="0" xfId="1" applyFont="1" applyFill="1" applyBorder="1" applyAlignment="1">
      <alignment horizontal="right" vertical="center" wrapText="1"/>
    </xf>
    <xf numFmtId="0" fontId="39" fillId="0" borderId="0" xfId="4" applyFont="1">
      <alignment horizontal="right" vertical="center"/>
    </xf>
    <xf numFmtId="0" fontId="39" fillId="0" borderId="3" xfId="4" applyFont="1" applyBorder="1">
      <alignment horizontal="right" vertical="center"/>
    </xf>
    <xf numFmtId="0" fontId="39" fillId="0" borderId="3" xfId="4" applyFont="1" applyBorder="1" applyAlignment="1">
      <alignment horizontal="left" vertical="center"/>
    </xf>
    <xf numFmtId="0" fontId="29" fillId="0" borderId="3" xfId="0" applyFont="1" applyFill="1" applyBorder="1"/>
    <xf numFmtId="0" fontId="40" fillId="0" borderId="0" xfId="10" applyFont="1">
      <alignment horizontal="left" vertical="center"/>
    </xf>
    <xf numFmtId="0" fontId="38" fillId="0" borderId="0" xfId="3" applyNumberFormat="1" applyFont="1" applyAlignment="1">
      <alignment horizontal="left" vertical="center"/>
    </xf>
    <xf numFmtId="166" fontId="38" fillId="0" borderId="0" xfId="11" applyFont="1">
      <alignment vertical="center"/>
    </xf>
    <xf numFmtId="166" fontId="38" fillId="0" borderId="0" xfId="11" applyFont="1" applyFill="1" applyBorder="1">
      <alignment vertical="center"/>
    </xf>
    <xf numFmtId="0" fontId="39" fillId="0" borderId="0" xfId="17" applyFont="1">
      <alignment horizontal="left" vertical="center"/>
    </xf>
    <xf numFmtId="0" fontId="39" fillId="0" borderId="0" xfId="12" applyFont="1">
      <alignment horizontal="left" vertical="center"/>
    </xf>
    <xf numFmtId="0" fontId="36" fillId="3" borderId="0" xfId="9" applyNumberFormat="1" applyFont="1" applyAlignment="1">
      <alignment horizontal="left" vertical="center"/>
    </xf>
    <xf numFmtId="0" fontId="34" fillId="4" borderId="0" xfId="0" applyFont="1" applyFill="1" applyAlignment="1">
      <alignment horizontal="right"/>
    </xf>
    <xf numFmtId="166" fontId="34" fillId="4" borderId="0" xfId="13" applyFont="1" applyFill="1" applyAlignment="1">
      <alignment horizontal="left"/>
    </xf>
    <xf numFmtId="166" fontId="34" fillId="4" borderId="0" xfId="13" applyFont="1" applyFill="1" applyAlignment="1">
      <alignment horizontal="right"/>
    </xf>
    <xf numFmtId="0" fontId="34" fillId="0" borderId="0" xfId="0" applyFont="1" applyAlignment="1">
      <alignment horizontal="right"/>
    </xf>
    <xf numFmtId="166" fontId="34" fillId="0" borderId="0" xfId="13" applyFont="1" applyAlignment="1">
      <alignment horizontal="left"/>
    </xf>
    <xf numFmtId="166" fontId="34" fillId="0" borderId="0" xfId="13" applyFont="1" applyAlignment="1">
      <alignment horizontal="right"/>
    </xf>
    <xf numFmtId="0" fontId="34" fillId="4" borderId="2" xfId="0" applyFont="1" applyFill="1" applyBorder="1" applyAlignment="1">
      <alignment horizontal="right"/>
    </xf>
    <xf numFmtId="166" fontId="34" fillId="4" borderId="2" xfId="13" applyFont="1" applyFill="1" applyBorder="1" applyAlignment="1">
      <alignment horizontal="left"/>
    </xf>
    <xf numFmtId="166" fontId="34" fillId="4" borderId="2" xfId="13" applyFont="1" applyFill="1" applyBorder="1" applyAlignment="1">
      <alignment horizontal="right"/>
    </xf>
    <xf numFmtId="0" fontId="41" fillId="0" borderId="0" xfId="6" applyNumberFormat="1" applyFont="1" applyBorder="1">
      <alignment horizontal="right" vertical="center"/>
    </xf>
    <xf numFmtId="166" fontId="38" fillId="0" borderId="0" xfId="3" applyFont="1" applyAlignment="1">
      <alignment horizontal="right" vertical="center"/>
    </xf>
    <xf numFmtId="0" fontId="39" fillId="0" borderId="0" xfId="12" applyFont="1" applyBorder="1">
      <alignment horizontal="left" vertical="center"/>
    </xf>
    <xf numFmtId="0" fontId="36" fillId="3" borderId="0" xfId="9" applyNumberFormat="1" applyFont="1" applyBorder="1">
      <alignment horizontal="right" vertical="center"/>
    </xf>
    <xf numFmtId="0" fontId="36" fillId="3" borderId="0" xfId="9" applyNumberFormat="1" applyFont="1" applyBorder="1" applyAlignment="1">
      <alignment horizontal="left" vertical="center"/>
    </xf>
    <xf numFmtId="0" fontId="34" fillId="0" borderId="2" xfId="0" applyFont="1" applyBorder="1" applyAlignment="1">
      <alignment horizontal="right"/>
    </xf>
    <xf numFmtId="166" fontId="34" fillId="0" borderId="2" xfId="13" applyFont="1" applyBorder="1" applyAlignment="1">
      <alignment horizontal="left"/>
    </xf>
    <xf numFmtId="166" fontId="34" fillId="0" borderId="2" xfId="13" applyFont="1" applyBorder="1" applyAlignment="1">
      <alignment horizontal="right"/>
    </xf>
    <xf numFmtId="0" fontId="42" fillId="0" borderId="0" xfId="0" applyNumberFormat="1" applyFont="1" applyFill="1" applyBorder="1" applyAlignment="1" applyProtection="1"/>
    <xf numFmtId="0" fontId="42" fillId="0" borderId="0" xfId="0" applyNumberFormat="1" applyFont="1" applyFill="1" applyBorder="1" applyAlignment="1" applyProtection="1">
      <alignment horizontal="left"/>
    </xf>
    <xf numFmtId="0" fontId="29" fillId="0" borderId="0" xfId="0" applyFont="1" applyFill="1" applyBorder="1" applyAlignment="1">
      <alignment horizontal="left"/>
    </xf>
    <xf numFmtId="0" fontId="34" fillId="3" borderId="0" xfId="0" applyFont="1" applyFill="1" applyAlignment="1">
      <alignment horizontal="center"/>
    </xf>
    <xf numFmtId="0" fontId="32" fillId="0" borderId="4" xfId="1" applyFont="1" applyFill="1" applyBorder="1" applyAlignment="1">
      <alignment horizontal="right" vertical="center" wrapText="1"/>
    </xf>
    <xf numFmtId="0" fontId="29" fillId="0" borderId="4" xfId="0" applyFont="1" applyFill="1" applyBorder="1"/>
    <xf numFmtId="0" fontId="34" fillId="0" borderId="4" xfId="0" applyFont="1" applyFill="1" applyBorder="1"/>
    <xf numFmtId="0" fontId="34" fillId="0" borderId="3" xfId="0" applyFont="1" applyFill="1" applyBorder="1"/>
    <xf numFmtId="0" fontId="40" fillId="0" borderId="0" xfId="10" applyFont="1" applyFill="1" applyBorder="1">
      <alignment horizontal="left" vertical="center"/>
    </xf>
    <xf numFmtId="0" fontId="36" fillId="3" borderId="0" xfId="5" applyFont="1">
      <alignment horizontal="left" vertical="center"/>
    </xf>
    <xf numFmtId="0" fontId="36" fillId="3" borderId="0" xfId="9" applyNumberFormat="1" applyFont="1" applyFill="1" applyBorder="1">
      <alignment horizontal="right" vertical="center"/>
    </xf>
    <xf numFmtId="0" fontId="34" fillId="4" borderId="0" xfId="0" applyNumberFormat="1" applyFont="1" applyFill="1" applyBorder="1" applyAlignment="1">
      <alignment vertical="center"/>
    </xf>
    <xf numFmtId="166" fontId="34" fillId="4" borderId="0" xfId="0" applyNumberFormat="1" applyFont="1" applyFill="1" applyBorder="1" applyAlignment="1">
      <alignment vertical="center"/>
    </xf>
    <xf numFmtId="0" fontId="34" fillId="0" borderId="0" xfId="0" applyNumberFormat="1" applyFont="1" applyFill="1" applyBorder="1" applyAlignment="1">
      <alignment vertical="center"/>
    </xf>
    <xf numFmtId="166" fontId="34" fillId="0" borderId="0" xfId="0" applyNumberFormat="1" applyFont="1" applyFill="1" applyBorder="1" applyAlignment="1">
      <alignment vertical="center"/>
    </xf>
    <xf numFmtId="0" fontId="34" fillId="0" borderId="2" xfId="0" applyNumberFormat="1" applyFont="1" applyFill="1" applyBorder="1" applyAlignment="1">
      <alignment vertical="center"/>
    </xf>
    <xf numFmtId="166" fontId="34" fillId="0" borderId="2" xfId="0" applyNumberFormat="1" applyFont="1" applyFill="1" applyBorder="1" applyAlignment="1">
      <alignment vertical="center"/>
    </xf>
    <xf numFmtId="0" fontId="34" fillId="0" borderId="0" xfId="0" applyNumberFormat="1" applyFont="1" applyBorder="1" applyAlignment="1">
      <alignment vertical="center"/>
    </xf>
    <xf numFmtId="0" fontId="36" fillId="3" borderId="0" xfId="5" applyFont="1" applyFill="1" applyBorder="1">
      <alignment horizontal="left" vertical="center"/>
    </xf>
    <xf numFmtId="0" fontId="34" fillId="4" borderId="2" xfId="0" applyNumberFormat="1" applyFont="1" applyFill="1" applyBorder="1" applyAlignment="1">
      <alignment vertical="center"/>
    </xf>
    <xf numFmtId="166" fontId="34" fillId="4" borderId="2" xfId="0" applyNumberFormat="1" applyFont="1" applyFill="1" applyBorder="1" applyAlignment="1">
      <alignment vertical="center"/>
    </xf>
    <xf numFmtId="0" fontId="38" fillId="0" borderId="0" xfId="3" applyNumberFormat="1" applyFont="1" applyBorder="1">
      <alignment vertical="center"/>
    </xf>
    <xf numFmtId="0" fontId="36" fillId="3" borderId="0" xfId="5" applyFont="1" applyBorder="1">
      <alignment horizontal="left" vertical="center"/>
    </xf>
    <xf numFmtId="166" fontId="34" fillId="4" borderId="0" xfId="0" applyNumberFormat="1" applyFont="1" applyFill="1" applyBorder="1" applyAlignment="1">
      <alignment horizontal="right" vertical="center"/>
    </xf>
    <xf numFmtId="166" fontId="34" fillId="0" borderId="0" xfId="0" applyNumberFormat="1" applyFont="1" applyFill="1" applyBorder="1" applyAlignment="1">
      <alignment horizontal="right" vertical="center"/>
    </xf>
    <xf numFmtId="166" fontId="34" fillId="4" borderId="2" xfId="0" applyNumberFormat="1" applyFont="1" applyFill="1" applyBorder="1" applyAlignment="1">
      <alignment horizontal="right" vertical="center"/>
    </xf>
    <xf numFmtId="0" fontId="34" fillId="3" borderId="0" xfId="0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31" fillId="5" borderId="4" xfId="2" applyFont="1" applyBorder="1" applyAlignment="1">
      <alignment horizontal="center" vertical="center"/>
    </xf>
    <xf numFmtId="0" fontId="32" fillId="3" borderId="0" xfId="1" applyFont="1" applyFill="1" applyBorder="1" applyAlignment="1">
      <alignment horizontal="center" vertical="center" wrapText="1"/>
    </xf>
    <xf numFmtId="0" fontId="42" fillId="0" borderId="0" xfId="0" applyNumberFormat="1" applyFont="1" applyFill="1" applyBorder="1" applyAlignment="1" applyProtection="1"/>
    <xf numFmtId="0" fontId="32" fillId="3" borderId="3" xfId="1" applyFont="1" applyFill="1" applyBorder="1" applyAlignment="1">
      <alignment horizontal="center" vertical="center" wrapText="1"/>
    </xf>
  </cellXfs>
  <cellStyles count="64">
    <cellStyle name="20% - Accent1" xfId="41" builtinId="30" customBuiltin="1"/>
    <cellStyle name="20% - Accent2" xfId="45" builtinId="34" customBuiltin="1"/>
    <cellStyle name="20% - Accent3" xfId="49" builtinId="38" customBuiltin="1"/>
    <cellStyle name="20% - Accent4" xfId="53" builtinId="42" customBuiltin="1"/>
    <cellStyle name="20% - Accent5" xfId="57" builtinId="46" customBuiltin="1"/>
    <cellStyle name="20% - Accent6" xfId="61" builtinId="50" customBuiltin="1"/>
    <cellStyle name="40% - Accent1" xfId="42" builtinId="31" customBuiltin="1"/>
    <cellStyle name="40% - Accent2" xfId="46" builtinId="35" customBuiltin="1"/>
    <cellStyle name="40% - Accent3" xfId="50" builtinId="39" customBuiltin="1"/>
    <cellStyle name="40% - Accent4" xfId="54" builtinId="43" customBuiltin="1"/>
    <cellStyle name="40% - Accent5" xfId="58" builtinId="47" customBuiltin="1"/>
    <cellStyle name="40% - Accent6" xfId="62" builtinId="51" customBuiltin="1"/>
    <cellStyle name="60% - Accent1" xfId="43" builtinId="32" customBuiltin="1"/>
    <cellStyle name="60% - Accent2" xfId="47" builtinId="36" customBuiltin="1"/>
    <cellStyle name="60% - Accent3" xfId="51" builtinId="40" customBuiltin="1"/>
    <cellStyle name="60% - Accent4" xfId="55" builtinId="44" customBuiltin="1"/>
    <cellStyle name="60% - Accent5" xfId="59" builtinId="48" customBuiltin="1"/>
    <cellStyle name="60% - Accent6" xfId="63" builtinId="52" customBuiltin="1"/>
    <cellStyle name="Accent1" xfId="40" builtinId="29" customBuiltin="1"/>
    <cellStyle name="Accent2" xfId="44" builtinId="33" customBuiltin="1"/>
    <cellStyle name="Accent3" xfId="48" builtinId="37" customBuiltin="1"/>
    <cellStyle name="Accent4" xfId="52" builtinId="41" customBuiltin="1"/>
    <cellStyle name="Accent5" xfId="56" builtinId="45" customBuiltin="1"/>
    <cellStyle name="Accent6" xfId="60" builtinId="49" customBuiltin="1"/>
    <cellStyle name="Antet tabel" xfId="5" xr:uid="{00000000-0005-0000-0000-000007000000}"/>
    <cellStyle name="Antet tabel 2" xfId="12" xr:uid="{00000000-0005-0000-0000-000008000000}"/>
    <cellStyle name="Banda pentru al doilea câmp" xfId="8" xr:uid="{00000000-0005-0000-0000-000003000000}"/>
    <cellStyle name="Banda pentru primul câmp" xfId="7" xr:uid="{00000000-0005-0000-0000-000000000000}"/>
    <cellStyle name="Bun" xfId="28" builtinId="26" customBuiltin="1"/>
    <cellStyle name="Calcul" xfId="33" builtinId="22" customBuiltin="1"/>
    <cellStyle name="Celulă de titlu" xfId="1" xr:uid="{00000000-0005-0000-0000-000009000000}"/>
    <cellStyle name="Celulă legată" xfId="34" builtinId="24" customBuiltin="1"/>
    <cellStyle name="Eronat" xfId="29" builtinId="27" customBuiltin="1"/>
    <cellStyle name="Ieșire" xfId="32" builtinId="21" customBuiltin="1"/>
    <cellStyle name="Intrare" xfId="31" builtinId="20" customBuiltin="1"/>
    <cellStyle name="Monedă" xfId="20" builtinId="4" customBuiltin="1"/>
    <cellStyle name="Monedă [0]" xfId="21" builtinId="7" customBuiltin="1"/>
    <cellStyle name="Neutru" xfId="30" builtinId="28" customBuiltin="1"/>
    <cellStyle name="Normal" xfId="0" builtinId="0" customBuiltin="1"/>
    <cellStyle name="Normal 2" xfId="13" xr:uid="{00000000-0005-0000-0000-000002000000}"/>
    <cellStyle name="Notă" xfId="37" builtinId="10" customBuiltin="1"/>
    <cellStyle name="Procent" xfId="22" builtinId="5" customBuiltin="1"/>
    <cellStyle name="Subtitlu" xfId="2" xr:uid="{00000000-0005-0000-0000-000004000000}"/>
    <cellStyle name="Tabel - Antet 2" xfId="9" xr:uid="{00000000-0005-0000-0000-000005000000}"/>
    <cellStyle name="Tabel - Total" xfId="6" xr:uid="{00000000-0005-0000-0000-000006000000}"/>
    <cellStyle name="Text avertisment" xfId="36" builtinId="11" customBuiltin="1"/>
    <cellStyle name="Text explicativ" xfId="38" builtinId="53" customBuiltin="1"/>
    <cellStyle name="Titlu" xfId="23" builtinId="15" customBuiltin="1"/>
    <cellStyle name="Titlu 1" xfId="24" builtinId="16" customBuiltin="1"/>
    <cellStyle name="Titlu 2" xfId="25" builtinId="17" customBuiltin="1"/>
    <cellStyle name="Titlu 3" xfId="26" builtinId="18" customBuiltin="1"/>
    <cellStyle name="Titlu 4" xfId="27" builtinId="19" customBuiltin="1"/>
    <cellStyle name="Total" xfId="39" builtinId="25" customBuiltin="1"/>
    <cellStyle name="Total - Titlu" xfId="3" xr:uid="{00000000-0005-0000-0000-00000A000000}"/>
    <cellStyle name="Total - Titlu 2" xfId="11" xr:uid="{00000000-0005-0000-0000-00000B000000}"/>
    <cellStyle name="Total - Titlu 3" xfId="15" xr:uid="{00000000-0005-0000-0000-00000C000000}"/>
    <cellStyle name="Total - Titluri" xfId="4" xr:uid="{00000000-0005-0000-0000-00000D000000}"/>
    <cellStyle name="Total - Titluri 2" xfId="10" xr:uid="{00000000-0005-0000-0000-00000E000000}"/>
    <cellStyle name="Total - Titluri 3" xfId="14" xr:uid="{00000000-0005-0000-0000-00000F000000}"/>
    <cellStyle name="Total - Titluri 3 2" xfId="16" xr:uid="{00000000-0005-0000-0000-000010000000}"/>
    <cellStyle name="Total - Titluri 4" xfId="17" xr:uid="{00000000-0005-0000-0000-000011000000}"/>
    <cellStyle name="Verificare celulă" xfId="35" builtinId="23" customBuiltin="1"/>
    <cellStyle name="Virgulă" xfId="18" builtinId="3" customBuiltin="1"/>
    <cellStyle name="Virgulă [0]" xfId="19" builtinId="6" customBuiltin="1"/>
  </cellStyles>
  <dxfs count="67"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numFmt numFmtId="168" formatCode="\$#.##000"/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numFmt numFmtId="167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numFmt numFmtId="167" formatCode="\$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charset val="238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numFmt numFmtId="168" formatCode="\$#.##000"/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numFmt numFmtId="167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  <charset val="238"/>
        <scheme val="none"/>
      </font>
      <numFmt numFmtId="167" formatCode="\$#,##0.0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numFmt numFmtId="168" formatCode="\$#.##000"/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numFmt numFmtId="167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  <charset val="238"/>
        <scheme val="none"/>
      </font>
      <numFmt numFmtId="167" formatCode="\$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numFmt numFmtId="168" formatCode="\$#.##000"/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numFmt numFmtId="167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numFmt numFmtId="167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numFmt numFmtId="168" formatCode="\$#.##000"/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numFmt numFmtId="167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numFmt numFmtId="167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numFmt numFmtId="0" formatCode="General"/>
      <border diagonalUp="0" diagonalDown="0" outline="0">
        <left/>
        <right/>
        <top style="medium">
          <color theme="3"/>
        </top>
        <bottom/>
      </border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numFmt numFmtId="168" formatCode="\$#.##000"/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numFmt numFmtId="167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numFmt numFmtId="167" formatCode="\$#,##0.0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167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  <charset val="238"/>
        <scheme val="none"/>
      </font>
      <fill>
        <patternFill patternType="solid">
          <fgColor indexed="64"/>
          <bgColor theme="3"/>
        </patternFill>
      </fill>
    </dxf>
    <dxf>
      <fill>
        <patternFill>
          <bgColor theme="7" tint="0.79998168889431442"/>
        </patternFill>
      </fill>
      <border diagonalUp="0" diagonalDown="0">
        <left/>
        <right/>
      </border>
    </dxf>
    <dxf>
      <border diagonalUp="0" diagonalDown="0">
        <left/>
        <right/>
        <top style="thin">
          <color theme="7"/>
        </top>
        <bottom style="thin">
          <color theme="7"/>
        </bottom>
        <vertical/>
        <horizontal/>
      </border>
    </dxf>
    <dxf>
      <font>
        <sz val="8"/>
        <color theme="7" tint="-0.24994659260841701"/>
      </font>
      <border diagonalUp="0" diagonalDown="0">
        <left/>
        <right/>
        <top/>
        <bottom style="thin">
          <color theme="7"/>
        </bottom>
        <vertical/>
        <horizontal/>
      </border>
    </dxf>
    <dxf>
      <font>
        <sz val="8"/>
        <color theme="7" tint="-0.24994659260841701"/>
      </font>
    </dxf>
  </dxfs>
  <tableStyles count="1" defaultTableStyle="TableStyleMedium9" defaultPivotStyle="PivotStyleLight16">
    <tableStyle name="Stil tabel 1" pivot="0" count="4" xr9:uid="{00000000-0011-0000-FFFF-FFFF00000000}">
      <tableStyleElement type="wholeTable" dxfId="66"/>
      <tableStyleElement type="headerRow" dxfId="65"/>
      <tableStyleElement type="totalRow" dxfId="64"/>
      <tableStyleElement type="firstRowStripe" dxfId="6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27870392068026"/>
          <c:y val="8.0157250953721712E-2"/>
          <c:w val="0.62444742066508396"/>
          <c:h val="0.779222014543832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Rezumat!$B$7</c:f>
              <c:strCache>
                <c:ptCount val="1"/>
                <c:pt idx="0">
                  <c:v>Venituri totale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96A-4EC2-BC3D-5CE92D3ABD9E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A-4EC2-BC3D-5CE92D3ABD9E}"/>
              </c:ext>
            </c:extLst>
          </c:dPt>
          <c:cat>
            <c:strRef>
              <c:f>Rezumat!$F$6:$G$6</c:f>
              <c:strCache>
                <c:ptCount val="2"/>
                <c:pt idx="0">
                  <c:v>Estimat</c:v>
                </c:pt>
                <c:pt idx="1">
                  <c:v>Real</c:v>
                </c:pt>
              </c:strCache>
            </c:strRef>
          </c:cat>
          <c:val>
            <c:numRef>
              <c:f>Rezumat!$F$7:$G$7</c:f>
              <c:numCache>
                <c:formatCode>#,##0.00\ "lei"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A-4EC2-BC3D-5CE92D3ABD9E}"/>
            </c:ext>
          </c:extLst>
        </c:ser>
        <c:ser>
          <c:idx val="1"/>
          <c:order val="1"/>
          <c:tx>
            <c:strRef>
              <c:f>Rezumat!$B$8</c:f>
              <c:strCache>
                <c:ptCount val="1"/>
                <c:pt idx="0">
                  <c:v>Total cheltuieli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Rezumat!$F$6:$G$6</c:f>
              <c:strCache>
                <c:ptCount val="2"/>
                <c:pt idx="0">
                  <c:v>Estimat</c:v>
                </c:pt>
                <c:pt idx="1">
                  <c:v>Real</c:v>
                </c:pt>
              </c:strCache>
            </c:strRef>
          </c:cat>
          <c:val>
            <c:numRef>
              <c:f>Rezumat!$F$8:$G$8</c:f>
              <c:numCache>
                <c:formatCode>#,##0.00\ "lei"</c:formatCode>
                <c:ptCount val="2"/>
                <c:pt idx="0">
                  <c:v>1145</c:v>
                </c:pt>
                <c:pt idx="1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6A-4EC2-BC3D-5CE92D3AB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06426752"/>
        <c:axId val="106429824"/>
      </c:barChart>
      <c:catAx>
        <c:axId val="106426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chemeClr val="tx2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ro-RO"/>
          </a:p>
        </c:txPr>
        <c:crossAx val="1064298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6429824"/>
        <c:scaling>
          <c:orientation val="minMax"/>
        </c:scaling>
        <c:delete val="0"/>
        <c:axPos val="l"/>
        <c:majorGridlines>
          <c:spPr>
            <a:ln w="0" cap="flat" cmpd="sng" algn="ctr">
              <a:solidFill>
                <a:schemeClr val="tx2">
                  <a:alpha val="24000"/>
                </a:schemeClr>
              </a:solidFill>
              <a:round/>
            </a:ln>
            <a:effectLst/>
          </c:spPr>
        </c:majorGridlines>
        <c:numFmt formatCode="#,##0.00\ &quot;lei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ro-RO"/>
          </a:p>
        </c:txPr>
        <c:crossAx val="106426752"/>
        <c:crossesAt val="1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125519663095746"/>
          <c:y val="0.7601944376661125"/>
          <c:w val="0.17064181962665487"/>
          <c:h val="0.115186341451920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Calibri" panose="020F0502020204030204" pitchFamily="34" charset="0"/>
              <a:ea typeface="宋体"/>
              <a:cs typeface="Calibri" panose="020F0502020204030204" pitchFamily="34" charset="0"/>
            </a:defRPr>
          </a:pPr>
          <a:endParaRPr lang="ro-R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o-RO"/>
    </a:p>
  </c:txPr>
  <c:printSettings>
    <c:headerFooter/>
    <c:pageMargins b="0.75000000000000189" l="0.70000000000000062" r="0.70000000000000062" t="0.75000000000000189" header="0.30000000000000032" footer="0.30000000000000032"/>
    <c:pageSetup paperSize="0" orientation="landscape" horizontalDpi="300" verticalDpi="300" copies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256055</xdr:colOff>
      <xdr:row>9</xdr:row>
      <xdr:rowOff>193404</xdr:rowOff>
    </xdr:from>
    <xdr:to>
      <xdr:col>6</xdr:col>
      <xdr:colOff>1604598</xdr:colOff>
      <xdr:row>41</xdr:row>
      <xdr:rowOff>80405</xdr:rowOff>
    </xdr:to>
    <xdr:graphicFrame macro="">
      <xdr:nvGraphicFramePr>
        <xdr:cNvPr id="5" name="Diagramă 1" title="Chart area">
          <a:extLst>
            <a:ext uri="{FF2B5EF4-FFF2-40B4-BE49-F238E27FC236}">
              <a16:creationId xmlns:a16="http://schemas.microsoft.com/office/drawing/2014/main" id="{60863F3F-7848-4564-A588-3361AC30A1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C9:E14" totalsRowCount="1" headerRowDxfId="62" dataDxfId="61" totalsRowDxfId="60">
  <autoFilter ref="C9:E13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Locație" totalsRowLabel="Total" dataDxfId="59" totalsRowDxfId="58"/>
    <tableColumn id="2" xr3:uid="{00000000-0010-0000-0000-000002000000}" name="Estimat" totalsRowFunction="sum" dataDxfId="57" totalsRowDxfId="56"/>
    <tableColumn id="3" xr3:uid="{00000000-0010-0000-0000-000003000000}" name="Real" totalsRowFunction="sum" dataDxfId="55" totalsRowDxfId="5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2" displayName="Tabel2" ref="C16:E22" totalsRowCount="1" headerRowDxfId="53" dataDxfId="52" totalsRowDxfId="51">
  <autoFilter ref="C16:E21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Decorațiuni" totalsRowLabel="Total" dataDxfId="50" totalsRowDxfId="49"/>
    <tableColumn id="2" xr3:uid="{00000000-0010-0000-0100-000002000000}" name="Estimat" totalsRowFunction="sum" dataDxfId="48" totalsRowDxfId="47"/>
    <tableColumn id="3" xr3:uid="{00000000-0010-0000-0100-000003000000}" name="Real" totalsRowFunction="sum" dataDxfId="46" totalsRowDxfId="45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3" displayName="Tabel3" ref="C24:E28" totalsRowCount="1" headerRowDxfId="44" dataDxfId="43" totalsRowDxfId="42">
  <autoFilter ref="C24:E27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Publicitate" totalsRowLabel="Total" dataDxfId="41" totalsRowDxfId="40"/>
    <tableColumn id="2" xr3:uid="{00000000-0010-0000-0200-000002000000}" name="Estimat" totalsRowFunction="sum" dataDxfId="39" totalsRowDxfId="38"/>
    <tableColumn id="3" xr3:uid="{00000000-0010-0000-0200-000003000000}" name="Real" totalsRowFunction="sum" dataDxfId="37" totalsRowDxfId="3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4" displayName="Tabel4" ref="C30:E35" totalsRowCount="1" headerRowDxfId="35" dataDxfId="34" totalsRowDxfId="33">
  <autoFilter ref="C30:E34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300-000001000000}" name="Diverse" totalsRowLabel="Total" dataDxfId="32" totalsRowDxfId="31"/>
    <tableColumn id="2" xr3:uid="{00000000-0010-0000-0300-000002000000}" name="Estimat" totalsRowFunction="sum" dataDxfId="30" totalsRowDxfId="29"/>
    <tableColumn id="3" xr3:uid="{00000000-0010-0000-0300-000003000000}" name="Real" totalsRowFunction="sum" dataDxfId="28" totalsRowDxfId="27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5" displayName="Tabel5" ref="G9:I14" totalsRowCount="1" headerRowDxfId="26" dataDxfId="25" totalsRowDxfId="24">
  <autoFilter ref="G9:I13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400-000001000000}" name="Băuturi răcoritoare" totalsRowLabel="Total" dataDxfId="23" totalsRowDxfId="22"/>
    <tableColumn id="2" xr3:uid="{00000000-0010-0000-0400-000002000000}" name="Estimat" totalsRowFunction="sum" dataDxfId="21" totalsRowDxfId="20"/>
    <tableColumn id="3" xr3:uid="{00000000-0010-0000-0400-000003000000}" name="Real" totalsRowFunction="sum" dataDxfId="19" totalsRowDxfId="18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el6" displayName="Tabel6" ref="G16:I22" totalsRowCount="1" headerRowDxfId="17" dataDxfId="16" totalsRowDxfId="15">
  <autoFilter ref="G16:I21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500-000001000000}" name="Program" totalsRowLabel="Total" dataDxfId="14" totalsRowDxfId="13" totalsRowCellStyle="Total - Titlu"/>
    <tableColumn id="2" xr3:uid="{00000000-0010-0000-0500-000002000000}" name="Estimat" totalsRowFunction="sum" dataDxfId="12" totalsRowDxfId="11" totalsRowCellStyle="Total - Titlu"/>
    <tableColumn id="3" xr3:uid="{00000000-0010-0000-0500-000003000000}" name="Real" totalsRowFunction="sum" dataDxfId="10" totalsRowDxfId="9" totalsRowCellStyle="Total - Titlu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el7" displayName="Tabel7" ref="G24:I27" totalsRowCount="1" headerRowDxfId="8" dataDxfId="7" totalsRowDxfId="6">
  <autoFilter ref="G24:I26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600-000001000000}" name="Premii" totalsRowLabel="Total" dataDxfId="5" totalsRowDxfId="4"/>
    <tableColumn id="2" xr3:uid="{00000000-0010-0000-0600-000002000000}" name="Estimat" totalsRowFunction="sum" dataDxfId="3" totalsRowDxfId="2"/>
    <tableColumn id="3" xr3:uid="{00000000-0010-0000-0600-000003000000}" name="Real" totalsRowFunction="sum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46">
      <a:dk1>
        <a:sysClr val="windowText" lastClr="000000"/>
      </a:dk1>
      <a:lt1>
        <a:sysClr val="window" lastClr="FFFFFF"/>
      </a:lt1>
      <a:dk2>
        <a:srgbClr val="385468"/>
      </a:dk2>
      <a:lt2>
        <a:srgbClr val="C9C2D1"/>
      </a:lt2>
      <a:accent1>
        <a:srgbClr val="89C8C1"/>
      </a:accent1>
      <a:accent2>
        <a:srgbClr val="F08A7B"/>
      </a:accent2>
      <a:accent3>
        <a:srgbClr val="6BB1C9"/>
      </a:accent3>
      <a:accent4>
        <a:srgbClr val="CE4242"/>
      </a:accent4>
      <a:accent5>
        <a:srgbClr val="0D6E74"/>
      </a:accent5>
      <a:accent6>
        <a:srgbClr val="1AB0AD"/>
      </a:accent6>
      <a:hlink>
        <a:srgbClr val="B333FF"/>
      </a:hlink>
      <a:folHlink>
        <a:srgbClr val="5300A6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70"/>
  <sheetViews>
    <sheetView showGridLines="0" tabSelected="1" zoomScale="70" zoomScaleNormal="70" workbookViewId="0"/>
  </sheetViews>
  <sheetFormatPr defaultColWidth="8.75" defaultRowHeight="12.75" x14ac:dyDescent="0.2"/>
  <cols>
    <col min="1" max="1" width="6.75" style="1" customWidth="1"/>
    <col min="2" max="2" width="1.875" style="1" customWidth="1"/>
    <col min="3" max="3" width="25.25" style="1" customWidth="1"/>
    <col min="4" max="5" width="11.625" style="1" customWidth="1"/>
    <col min="6" max="6" width="6.875" style="1" customWidth="1"/>
    <col min="7" max="7" width="28" style="1" customWidth="1"/>
    <col min="8" max="8" width="11.625" style="1" customWidth="1"/>
    <col min="9" max="9" width="27.625" style="1" customWidth="1"/>
    <col min="10" max="16384" width="8.75" style="1"/>
  </cols>
  <sheetData>
    <row r="1" spans="2:18" ht="12.75" customHeight="1" x14ac:dyDescent="0.25">
      <c r="B1" s="2"/>
      <c r="C1" s="3"/>
      <c r="D1" s="4"/>
      <c r="E1" s="5"/>
      <c r="F1" s="6"/>
      <c r="G1" s="87"/>
      <c r="H1" s="87"/>
      <c r="I1" s="87"/>
      <c r="J1" s="9"/>
      <c r="K1" s="9"/>
      <c r="L1" s="9"/>
      <c r="M1" s="9"/>
      <c r="N1" s="9"/>
      <c r="O1" s="9"/>
      <c r="P1" s="9"/>
      <c r="Q1" s="9"/>
      <c r="R1" s="9"/>
    </row>
    <row r="2" spans="2:18" ht="9.75" customHeight="1" x14ac:dyDescent="0.25">
      <c r="B2" s="10"/>
      <c r="C2" s="10"/>
      <c r="D2" s="11"/>
      <c r="E2" s="12"/>
      <c r="F2" s="13"/>
      <c r="G2" s="86"/>
      <c r="H2" s="86"/>
      <c r="I2" s="63"/>
      <c r="J2" s="9"/>
      <c r="K2" s="9"/>
      <c r="L2" s="9"/>
      <c r="M2" s="9"/>
      <c r="N2" s="9"/>
      <c r="O2" s="9"/>
      <c r="P2" s="9"/>
      <c r="Q2" s="9"/>
      <c r="R2" s="9"/>
    </row>
    <row r="3" spans="2:18" ht="135.75" customHeight="1" thickBot="1" x14ac:dyDescent="0.3">
      <c r="B3" s="89" t="s">
        <v>0</v>
      </c>
      <c r="C3" s="89"/>
      <c r="D3" s="89"/>
      <c r="E3" s="89"/>
      <c r="F3" s="89"/>
      <c r="G3" s="89"/>
      <c r="H3" s="89"/>
      <c r="I3" s="89"/>
      <c r="J3" s="9"/>
      <c r="K3" s="9"/>
      <c r="L3" s="9"/>
      <c r="M3" s="9"/>
      <c r="N3" s="9"/>
      <c r="O3" s="9"/>
      <c r="P3" s="9"/>
      <c r="Q3" s="9"/>
      <c r="R3" s="9"/>
    </row>
    <row r="4" spans="2:18" ht="42" customHeight="1" x14ac:dyDescent="0.25">
      <c r="B4" s="15"/>
      <c r="C4" s="30"/>
      <c r="D4" s="64"/>
      <c r="E4" s="65"/>
      <c r="F4" s="66"/>
      <c r="G4" s="66"/>
      <c r="H4" s="88" t="s">
        <v>39</v>
      </c>
      <c r="I4" s="88"/>
      <c r="J4" s="9"/>
      <c r="K4" s="9"/>
      <c r="L4" s="9"/>
      <c r="M4" s="9"/>
      <c r="N4" s="9"/>
      <c r="O4" s="9"/>
      <c r="P4" s="9"/>
      <c r="Q4" s="9"/>
    </row>
    <row r="5" spans="2:18" ht="51.75" customHeight="1" x14ac:dyDescent="0.25">
      <c r="C5" s="17"/>
      <c r="D5" s="17"/>
      <c r="F5" s="18"/>
      <c r="G5" s="18"/>
      <c r="H5" s="9"/>
      <c r="I5" s="9"/>
      <c r="J5" s="9"/>
      <c r="K5" s="9"/>
      <c r="L5" s="9"/>
      <c r="M5" s="9"/>
      <c r="N5" s="9"/>
      <c r="O5" s="9"/>
      <c r="P5" s="9"/>
      <c r="Q5" s="9"/>
    </row>
    <row r="6" spans="2:18" ht="19.5" thickBot="1" x14ac:dyDescent="0.3">
      <c r="C6" s="33"/>
      <c r="D6" s="35"/>
      <c r="E6" s="35"/>
      <c r="F6" s="67"/>
      <c r="G6" s="67"/>
      <c r="H6" s="33" t="s">
        <v>59</v>
      </c>
      <c r="I6" s="33" t="s">
        <v>24</v>
      </c>
      <c r="J6" s="9"/>
      <c r="K6" s="9"/>
      <c r="L6" s="9"/>
      <c r="M6" s="9"/>
      <c r="N6" s="9"/>
      <c r="O6" s="9"/>
      <c r="P6" s="9"/>
      <c r="Q6" s="9"/>
    </row>
    <row r="7" spans="2:18" s="20" customFormat="1" ht="22.5" customHeight="1" x14ac:dyDescent="0.25">
      <c r="C7" s="68" t="s">
        <v>60</v>
      </c>
      <c r="F7" s="18"/>
      <c r="G7" s="18"/>
      <c r="H7" s="39">
        <f>SUM(D14,D22,D28,D35,H14,H22,H27)</f>
        <v>1145</v>
      </c>
      <c r="I7" s="39">
        <f>SUM(E14,E22,E28,E35,I14,I22,I27)</f>
        <v>395</v>
      </c>
      <c r="J7" s="9"/>
      <c r="K7" s="9"/>
      <c r="L7" s="9"/>
      <c r="M7" s="9"/>
      <c r="N7" s="9"/>
      <c r="O7" s="9"/>
      <c r="P7" s="9"/>
      <c r="Q7" s="9"/>
    </row>
    <row r="8" spans="2:18" ht="26.25" customHeight="1" x14ac:dyDescent="0.25">
      <c r="F8" s="18"/>
      <c r="G8" s="18"/>
      <c r="H8" s="9"/>
      <c r="I8" s="9"/>
      <c r="J8" s="9"/>
      <c r="K8" s="9"/>
      <c r="L8" s="9"/>
      <c r="M8" s="9"/>
      <c r="N8" s="9"/>
      <c r="O8" s="9"/>
      <c r="P8" s="9"/>
      <c r="Q8" s="9"/>
    </row>
    <row r="9" spans="2:18" ht="18.75" x14ac:dyDescent="0.25">
      <c r="C9" s="69" t="s">
        <v>2</v>
      </c>
      <c r="D9" s="70" t="s">
        <v>23</v>
      </c>
      <c r="E9" s="70" t="s">
        <v>24</v>
      </c>
      <c r="F9" s="9"/>
      <c r="G9" s="69" t="s">
        <v>25</v>
      </c>
      <c r="H9" s="19" t="s">
        <v>23</v>
      </c>
      <c r="I9" s="19" t="s">
        <v>24</v>
      </c>
      <c r="J9" s="9"/>
      <c r="K9" s="9"/>
      <c r="L9" s="9"/>
      <c r="M9" s="9"/>
      <c r="N9" s="9"/>
      <c r="O9" s="9"/>
      <c r="P9" s="9"/>
      <c r="Q9" s="9"/>
    </row>
    <row r="10" spans="2:18" ht="15.75" x14ac:dyDescent="0.25">
      <c r="C10" s="71" t="s">
        <v>3</v>
      </c>
      <c r="D10" s="72">
        <v>500</v>
      </c>
      <c r="E10" s="72">
        <v>250</v>
      </c>
      <c r="F10" s="9"/>
      <c r="G10" s="71" t="s">
        <v>26</v>
      </c>
      <c r="H10" s="72"/>
      <c r="I10" s="72"/>
      <c r="J10" s="9"/>
      <c r="K10" s="9"/>
      <c r="L10" s="9"/>
      <c r="M10" s="9"/>
      <c r="N10" s="9"/>
      <c r="O10" s="9"/>
      <c r="P10" s="9"/>
      <c r="Q10" s="9"/>
    </row>
    <row r="11" spans="2:18" ht="15.75" x14ac:dyDescent="0.25">
      <c r="C11" s="73" t="s">
        <v>4</v>
      </c>
      <c r="D11" s="74">
        <v>400</v>
      </c>
      <c r="E11" s="74">
        <v>50</v>
      </c>
      <c r="F11" s="9"/>
      <c r="G11" s="73" t="s">
        <v>27</v>
      </c>
      <c r="H11" s="74"/>
      <c r="I11" s="74"/>
      <c r="J11" s="9"/>
      <c r="K11" s="9"/>
      <c r="L11" s="9"/>
      <c r="M11" s="9"/>
      <c r="N11" s="9"/>
      <c r="O11" s="9"/>
      <c r="P11" s="9"/>
      <c r="Q11" s="9"/>
    </row>
    <row r="12" spans="2:18" ht="15.75" x14ac:dyDescent="0.25">
      <c r="C12" s="71" t="s">
        <v>5</v>
      </c>
      <c r="D12" s="72"/>
      <c r="E12" s="72"/>
      <c r="F12" s="9"/>
      <c r="G12" s="71" t="s">
        <v>28</v>
      </c>
      <c r="H12" s="72"/>
      <c r="I12" s="72"/>
      <c r="J12" s="9"/>
      <c r="K12" s="9"/>
      <c r="L12" s="9"/>
      <c r="M12" s="9"/>
      <c r="N12" s="9"/>
      <c r="O12" s="9"/>
      <c r="P12" s="9"/>
      <c r="Q12" s="9"/>
    </row>
    <row r="13" spans="2:18" ht="15.75" x14ac:dyDescent="0.25">
      <c r="C13" s="75" t="s">
        <v>6</v>
      </c>
      <c r="D13" s="76"/>
      <c r="E13" s="76"/>
      <c r="F13" s="9"/>
      <c r="G13" s="75" t="s">
        <v>29</v>
      </c>
      <c r="H13" s="76"/>
      <c r="I13" s="76"/>
      <c r="J13" s="9"/>
      <c r="K13" s="9"/>
      <c r="L13" s="9"/>
      <c r="M13" s="9"/>
      <c r="N13" s="9"/>
      <c r="O13" s="9"/>
      <c r="P13" s="9"/>
      <c r="Q13" s="9"/>
    </row>
    <row r="14" spans="2:18" ht="15.75" x14ac:dyDescent="0.25">
      <c r="C14" s="27" t="s">
        <v>7</v>
      </c>
      <c r="D14" s="29">
        <f>SUBTOTAL(109,Tabel1[Estimat])</f>
        <v>900</v>
      </c>
      <c r="E14" s="29">
        <f>SUBTOTAL(109,Tabel1[Real])</f>
        <v>300</v>
      </c>
      <c r="F14" s="9"/>
      <c r="G14" s="27" t="s">
        <v>7</v>
      </c>
      <c r="H14" s="29">
        <f>SUBTOTAL(109,Tabel5[Estimat])</f>
        <v>0</v>
      </c>
      <c r="I14" s="29">
        <f>SUBTOTAL(109,Tabel5[Real])</f>
        <v>0</v>
      </c>
      <c r="J14" s="9"/>
      <c r="K14" s="9"/>
      <c r="L14" s="9"/>
      <c r="M14" s="9"/>
      <c r="N14" s="9"/>
      <c r="O14" s="9"/>
      <c r="P14" s="9"/>
      <c r="Q14" s="9"/>
    </row>
    <row r="15" spans="2:18" ht="30" customHeight="1" x14ac:dyDescent="0.25">
      <c r="C15" s="77"/>
      <c r="D15" s="77"/>
      <c r="E15" s="77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2:18" ht="18.75" x14ac:dyDescent="0.25">
      <c r="C16" s="78" t="s">
        <v>8</v>
      </c>
      <c r="D16" s="70" t="s">
        <v>23</v>
      </c>
      <c r="E16" s="70" t="s">
        <v>24</v>
      </c>
      <c r="F16" s="9"/>
      <c r="G16" s="78" t="s">
        <v>30</v>
      </c>
      <c r="H16" s="70" t="s">
        <v>23</v>
      </c>
      <c r="I16" s="70" t="s">
        <v>24</v>
      </c>
      <c r="J16" s="9"/>
      <c r="K16" s="9"/>
      <c r="L16" s="9"/>
      <c r="M16" s="9"/>
      <c r="N16" s="9"/>
      <c r="O16" s="9"/>
      <c r="P16" s="9"/>
      <c r="Q16" s="9"/>
    </row>
    <row r="17" spans="3:17" ht="15.75" x14ac:dyDescent="0.25">
      <c r="C17" s="71" t="s">
        <v>9</v>
      </c>
      <c r="D17" s="72">
        <v>200</v>
      </c>
      <c r="E17" s="72">
        <v>50</v>
      </c>
      <c r="F17" s="9"/>
      <c r="G17" s="71" t="s">
        <v>31</v>
      </c>
      <c r="H17" s="72"/>
      <c r="I17" s="72"/>
      <c r="J17" s="9"/>
      <c r="K17" s="9"/>
      <c r="L17" s="9"/>
      <c r="M17" s="9"/>
      <c r="N17" s="9"/>
      <c r="O17" s="9"/>
      <c r="P17" s="9"/>
      <c r="Q17" s="9"/>
    </row>
    <row r="18" spans="3:17" ht="15.75" x14ac:dyDescent="0.25">
      <c r="C18" s="73" t="s">
        <v>10</v>
      </c>
      <c r="D18" s="74"/>
      <c r="E18" s="74"/>
      <c r="F18" s="9"/>
      <c r="G18" s="73" t="s">
        <v>32</v>
      </c>
      <c r="H18" s="74"/>
      <c r="I18" s="74"/>
      <c r="J18" s="9"/>
      <c r="K18" s="9"/>
      <c r="L18" s="9"/>
      <c r="M18" s="9"/>
      <c r="N18" s="9"/>
      <c r="O18" s="9"/>
      <c r="P18" s="9"/>
      <c r="Q18" s="9"/>
    </row>
    <row r="19" spans="3:17" ht="15.75" x14ac:dyDescent="0.25">
      <c r="C19" s="71" t="s">
        <v>11</v>
      </c>
      <c r="D19" s="72"/>
      <c r="E19" s="72"/>
      <c r="F19" s="9"/>
      <c r="G19" s="71" t="s">
        <v>33</v>
      </c>
      <c r="H19" s="72"/>
      <c r="I19" s="72"/>
      <c r="J19" s="9"/>
      <c r="K19" s="9"/>
      <c r="L19" s="9"/>
      <c r="M19" s="9"/>
      <c r="N19" s="9"/>
      <c r="O19" s="9"/>
      <c r="P19" s="9"/>
      <c r="Q19" s="9"/>
    </row>
    <row r="20" spans="3:17" ht="15.75" x14ac:dyDescent="0.25">
      <c r="C20" s="73" t="s">
        <v>12</v>
      </c>
      <c r="D20" s="74"/>
      <c r="E20" s="74"/>
      <c r="F20" s="9"/>
      <c r="G20" s="73" t="s">
        <v>34</v>
      </c>
      <c r="H20" s="74"/>
      <c r="I20" s="74"/>
      <c r="J20" s="9"/>
      <c r="K20" s="9"/>
      <c r="L20" s="9"/>
      <c r="M20" s="9"/>
      <c r="N20" s="9"/>
      <c r="O20" s="9"/>
      <c r="P20" s="9"/>
      <c r="Q20" s="9"/>
    </row>
    <row r="21" spans="3:17" ht="15.75" x14ac:dyDescent="0.25">
      <c r="C21" s="79" t="s">
        <v>13</v>
      </c>
      <c r="D21" s="80"/>
      <c r="E21" s="80"/>
      <c r="F21" s="9"/>
      <c r="G21" s="79" t="s">
        <v>35</v>
      </c>
      <c r="H21" s="80"/>
      <c r="I21" s="80"/>
      <c r="J21" s="9"/>
      <c r="K21" s="9"/>
      <c r="L21" s="9"/>
      <c r="M21" s="9"/>
      <c r="N21" s="9"/>
      <c r="O21" s="9"/>
      <c r="P21" s="9"/>
      <c r="Q21" s="9"/>
    </row>
    <row r="22" spans="3:17" ht="15.75" x14ac:dyDescent="0.25">
      <c r="C22" s="81" t="s">
        <v>7</v>
      </c>
      <c r="D22" s="29">
        <f>SUBTOTAL(109,Tabel2[Estimat])</f>
        <v>200</v>
      </c>
      <c r="E22" s="29">
        <f>SUBTOTAL(109,Tabel2[Real])</f>
        <v>50</v>
      </c>
      <c r="F22" s="9"/>
      <c r="G22" s="27" t="s">
        <v>7</v>
      </c>
      <c r="H22" s="29">
        <f>SUBTOTAL(109,Tabel6[Estimat])</f>
        <v>0</v>
      </c>
      <c r="I22" s="29">
        <f>SUBTOTAL(109,Tabel6[Real])</f>
        <v>0</v>
      </c>
      <c r="J22" s="9"/>
      <c r="K22" s="9"/>
      <c r="L22" s="9"/>
      <c r="M22" s="9"/>
      <c r="N22" s="9"/>
      <c r="O22" s="9"/>
      <c r="P22" s="9"/>
      <c r="Q22" s="9"/>
    </row>
    <row r="23" spans="3:17" ht="30" customHeight="1" x14ac:dyDescent="0.25">
      <c r="C23" s="77"/>
      <c r="D23" s="77"/>
      <c r="E23" s="77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3:17" ht="18.75" x14ac:dyDescent="0.25">
      <c r="C24" s="82" t="s">
        <v>14</v>
      </c>
      <c r="D24" s="55" t="s">
        <v>23</v>
      </c>
      <c r="E24" s="55" t="s">
        <v>24</v>
      </c>
      <c r="F24" s="9"/>
      <c r="G24" s="82" t="s">
        <v>36</v>
      </c>
      <c r="H24" s="55" t="s">
        <v>23</v>
      </c>
      <c r="I24" s="55" t="s">
        <v>24</v>
      </c>
      <c r="J24" s="9"/>
      <c r="K24" s="9"/>
      <c r="L24" s="9"/>
      <c r="M24" s="9"/>
      <c r="N24" s="9"/>
      <c r="O24" s="9"/>
      <c r="P24" s="9"/>
      <c r="Q24" s="9"/>
    </row>
    <row r="25" spans="3:17" ht="15.75" x14ac:dyDescent="0.25">
      <c r="C25" s="71" t="s">
        <v>15</v>
      </c>
      <c r="D25" s="83">
        <v>45</v>
      </c>
      <c r="E25" s="72">
        <v>45</v>
      </c>
      <c r="F25" s="9"/>
      <c r="G25" s="71" t="s">
        <v>37</v>
      </c>
      <c r="H25" s="72"/>
      <c r="I25" s="72"/>
      <c r="J25" s="9"/>
      <c r="K25" s="9"/>
      <c r="L25" s="9"/>
      <c r="M25" s="9"/>
      <c r="N25" s="9"/>
      <c r="O25" s="9"/>
      <c r="P25" s="9"/>
      <c r="Q25" s="9"/>
    </row>
    <row r="26" spans="3:17" ht="15.75" x14ac:dyDescent="0.25">
      <c r="C26" s="73" t="s">
        <v>16</v>
      </c>
      <c r="D26" s="84"/>
      <c r="E26" s="74"/>
      <c r="G26" s="75" t="s">
        <v>38</v>
      </c>
      <c r="H26" s="76"/>
      <c r="I26" s="76"/>
      <c r="J26" s="9"/>
      <c r="K26" s="9"/>
      <c r="L26" s="9"/>
      <c r="M26" s="9"/>
      <c r="N26" s="9"/>
      <c r="O26" s="9"/>
      <c r="P26" s="9"/>
      <c r="Q26" s="9"/>
    </row>
    <row r="27" spans="3:17" ht="15.75" x14ac:dyDescent="0.2">
      <c r="C27" s="79" t="s">
        <v>17</v>
      </c>
      <c r="D27" s="85"/>
      <c r="E27" s="80"/>
      <c r="G27" s="27" t="s">
        <v>7</v>
      </c>
      <c r="H27" s="29">
        <f>SUBTOTAL(109,Tabel7[Estimat])</f>
        <v>0</v>
      </c>
      <c r="I27" s="29">
        <f>SUBTOTAL(109,Tabel7[Real])</f>
        <v>0</v>
      </c>
    </row>
    <row r="28" spans="3:17" ht="15.75" x14ac:dyDescent="0.2">
      <c r="C28" s="27" t="s">
        <v>7</v>
      </c>
      <c r="D28" s="29">
        <f>SUBTOTAL(109,Tabel3[Estimat])</f>
        <v>45</v>
      </c>
      <c r="E28" s="29">
        <f>SUBTOTAL(109,Tabel3[Real])</f>
        <v>45</v>
      </c>
    </row>
    <row r="29" spans="3:17" ht="30" customHeight="1" x14ac:dyDescent="0.2">
      <c r="C29" s="77"/>
      <c r="D29" s="77"/>
      <c r="E29" s="77"/>
    </row>
    <row r="30" spans="3:17" ht="18.75" x14ac:dyDescent="0.2">
      <c r="C30" s="82" t="s">
        <v>18</v>
      </c>
      <c r="D30" s="55" t="s">
        <v>23</v>
      </c>
      <c r="E30" s="55" t="s">
        <v>24</v>
      </c>
    </row>
    <row r="31" spans="3:17" ht="15.75" x14ac:dyDescent="0.2">
      <c r="C31" s="71" t="s">
        <v>19</v>
      </c>
      <c r="D31" s="72"/>
      <c r="E31" s="72"/>
    </row>
    <row r="32" spans="3:17" ht="15.75" x14ac:dyDescent="0.2">
      <c r="C32" s="73" t="s">
        <v>20</v>
      </c>
      <c r="D32" s="74"/>
      <c r="E32" s="74"/>
    </row>
    <row r="33" spans="3:5" ht="15.75" x14ac:dyDescent="0.2">
      <c r="C33" s="71" t="s">
        <v>21</v>
      </c>
      <c r="D33" s="72"/>
      <c r="E33" s="72"/>
    </row>
    <row r="34" spans="3:5" ht="15.75" x14ac:dyDescent="0.2">
      <c r="C34" s="75" t="s">
        <v>22</v>
      </c>
      <c r="D34" s="76"/>
      <c r="E34" s="76"/>
    </row>
    <row r="35" spans="3:5" ht="15.75" x14ac:dyDescent="0.2">
      <c r="C35" s="27" t="s">
        <v>7</v>
      </c>
      <c r="D35" s="29">
        <f>SUBTOTAL(109,Tabel4[Estimat])</f>
        <v>0</v>
      </c>
      <c r="E35" s="29">
        <f>SUBTOTAL(109,Tabel4[Real])</f>
        <v>0</v>
      </c>
    </row>
    <row r="36" spans="3:5" ht="30" customHeight="1" x14ac:dyDescent="0.2"/>
    <row r="37" spans="3:5" s="28" customFormat="1" x14ac:dyDescent="0.2"/>
    <row r="38" spans="3:5" s="28" customFormat="1" x14ac:dyDescent="0.2"/>
    <row r="39" spans="3:5" s="28" customFormat="1" x14ac:dyDescent="0.2"/>
    <row r="40" spans="3:5" s="28" customFormat="1" x14ac:dyDescent="0.2"/>
    <row r="41" spans="3:5" s="28" customFormat="1" x14ac:dyDescent="0.2"/>
    <row r="42" spans="3:5" s="28" customFormat="1" x14ac:dyDescent="0.2"/>
    <row r="43" spans="3:5" s="28" customFormat="1" ht="30" customHeight="1" x14ac:dyDescent="0.2">
      <c r="C43" s="77"/>
      <c r="D43" s="77"/>
      <c r="E43" s="77"/>
    </row>
    <row r="44" spans="3:5" s="28" customFormat="1" x14ac:dyDescent="0.2"/>
    <row r="45" spans="3:5" s="28" customFormat="1" x14ac:dyDescent="0.2"/>
    <row r="46" spans="3:5" s="28" customFormat="1" x14ac:dyDescent="0.2"/>
    <row r="47" spans="3:5" s="28" customFormat="1" x14ac:dyDescent="0.2"/>
    <row r="48" spans="3:5" s="28" customFormat="1" x14ac:dyDescent="0.2"/>
    <row r="49" spans="3:5" s="28" customFormat="1" x14ac:dyDescent="0.2"/>
    <row r="50" spans="3:5" s="28" customFormat="1" x14ac:dyDescent="0.2"/>
    <row r="51" spans="3:5" s="28" customFormat="1" ht="30" customHeight="1" x14ac:dyDescent="0.2">
      <c r="C51" s="77"/>
      <c r="D51" s="77"/>
      <c r="E51" s="77"/>
    </row>
    <row r="52" spans="3:5" s="28" customFormat="1" x14ac:dyDescent="0.2"/>
    <row r="53" spans="3:5" s="28" customFormat="1" x14ac:dyDescent="0.2"/>
    <row r="54" spans="3:5" s="28" customFormat="1" x14ac:dyDescent="0.2"/>
    <row r="55" spans="3:5" s="28" customFormat="1" x14ac:dyDescent="0.2"/>
    <row r="56" spans="3:5" s="28" customFormat="1" x14ac:dyDescent="0.2"/>
    <row r="57" spans="3:5" s="28" customFormat="1" x14ac:dyDescent="0.2"/>
    <row r="58" spans="3:5" s="28" customFormat="1" x14ac:dyDescent="0.2"/>
    <row r="59" spans="3:5" s="28" customFormat="1" x14ac:dyDescent="0.2"/>
    <row r="60" spans="3:5" s="28" customFormat="1" x14ac:dyDescent="0.2"/>
    <row r="61" spans="3:5" s="28" customFormat="1" x14ac:dyDescent="0.2"/>
    <row r="62" spans="3:5" s="28" customFormat="1" x14ac:dyDescent="0.2"/>
    <row r="63" spans="3:5" s="28" customFormat="1" x14ac:dyDescent="0.2"/>
    <row r="64" spans="3:5" s="28" customFormat="1" x14ac:dyDescent="0.2"/>
    <row r="65" s="28" customFormat="1" x14ac:dyDescent="0.2"/>
    <row r="66" s="28" customFormat="1" x14ac:dyDescent="0.2"/>
    <row r="67" s="28" customFormat="1" x14ac:dyDescent="0.2"/>
    <row r="68" s="28" customFormat="1" x14ac:dyDescent="0.2"/>
    <row r="69" s="28" customFormat="1" x14ac:dyDescent="0.2"/>
    <row r="70" s="28" customFormat="1" x14ac:dyDescent="0.2"/>
  </sheetData>
  <mergeCells count="4">
    <mergeCell ref="G2:H2"/>
    <mergeCell ref="G1:I1"/>
    <mergeCell ref="H4:I4"/>
    <mergeCell ref="B3:I3"/>
  </mergeCells>
  <phoneticPr fontId="1" type="noConversion"/>
  <conditionalFormatting sqref="I7">
    <cfRule type="dataBar" priority="1">
      <dataBar>
        <cfvo type="num" val="0"/>
        <cfvo type="num" val="$H$7"/>
        <color rgb="FFFFB628"/>
      </dataBar>
      <extLst>
        <ext xmlns:x14="http://schemas.microsoft.com/office/spreadsheetml/2009/9/main" uri="{B025F937-C7B1-47D3-B67F-A62EFF666E3E}">
          <x14:id>{00000000-000E-0000-0000-00000C000000}</x14:id>
        </ext>
      </extLst>
    </cfRule>
  </conditionalFormatting>
  <pageMargins left="1" right="1" top="0.75" bottom="1" header="0.5" footer="0.5"/>
  <pageSetup paperSize="9" scale="58"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000000-000E-0000-0000-00000C000000}">
            <x14:dataBar gradient="0" negativeBarColorSameAsPositive="1" axisPosition="none">
              <x14:cfvo type="num">
                <xm:f>0</xm:f>
              </x14:cfvo>
              <x14:cfvo type="num">
                <xm:f>$H$7</xm:f>
              </x14:cfvo>
            </x14:dataBar>
          </x14:cfRule>
          <xm:sqref>I7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7"/>
  <sheetViews>
    <sheetView showGridLines="0" zoomScale="70" zoomScaleNormal="70" zoomScaleSheetLayoutView="75" workbookViewId="0"/>
  </sheetViews>
  <sheetFormatPr defaultColWidth="8.75" defaultRowHeight="12.75" x14ac:dyDescent="0.2"/>
  <cols>
    <col min="1" max="1" width="6.75" style="1" customWidth="1"/>
    <col min="2" max="2" width="16.625" style="1" customWidth="1"/>
    <col min="3" max="3" width="16" style="1" customWidth="1"/>
    <col min="4" max="4" width="24.625" style="1" customWidth="1"/>
    <col min="5" max="5" width="14.125" style="62" customWidth="1"/>
    <col min="6" max="6" width="12.125" style="1" customWidth="1"/>
    <col min="7" max="7" width="31.875" style="1" customWidth="1"/>
    <col min="8" max="16384" width="8.75" style="1"/>
  </cols>
  <sheetData>
    <row r="1" spans="1:18" ht="12.75" customHeight="1" x14ac:dyDescent="0.25">
      <c r="B1" s="2"/>
      <c r="C1" s="3"/>
      <c r="D1" s="4"/>
      <c r="E1" s="5"/>
      <c r="F1" s="6"/>
      <c r="G1" s="7"/>
      <c r="H1" s="8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ht="9.75" customHeight="1" x14ac:dyDescent="0.25">
      <c r="B2" s="10"/>
      <c r="C2" s="10"/>
      <c r="D2" s="11"/>
      <c r="E2" s="12"/>
      <c r="F2" s="13"/>
      <c r="G2" s="14"/>
      <c r="H2" s="8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ht="135.75" customHeight="1" thickBot="1" x14ac:dyDescent="0.3">
      <c r="B3" s="91" t="s">
        <v>0</v>
      </c>
      <c r="C3" s="91"/>
      <c r="D3" s="91"/>
      <c r="E3" s="91"/>
      <c r="F3" s="91"/>
      <c r="G3" s="91"/>
      <c r="H3" s="8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ht="42" customHeight="1" x14ac:dyDescent="0.25">
      <c r="C4" s="15"/>
      <c r="D4" s="30"/>
      <c r="E4" s="31"/>
      <c r="F4" s="88" t="s">
        <v>55</v>
      </c>
      <c r="G4" s="88"/>
      <c r="H4" s="8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ht="51.75" customHeight="1" x14ac:dyDescent="0.25">
      <c r="C5" s="17"/>
      <c r="D5" s="17"/>
      <c r="E5" s="1"/>
      <c r="F5" s="18"/>
      <c r="G5" s="18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8" ht="19.5" thickBot="1" x14ac:dyDescent="0.25">
      <c r="A6" s="32"/>
      <c r="B6" s="33"/>
      <c r="C6" s="33"/>
      <c r="D6" s="34"/>
      <c r="E6" s="35"/>
      <c r="F6" s="33" t="s">
        <v>23</v>
      </c>
      <c r="G6" s="33" t="s">
        <v>24</v>
      </c>
    </row>
    <row r="7" spans="1:18" ht="18.75" x14ac:dyDescent="0.2">
      <c r="B7" s="36" t="s">
        <v>40</v>
      </c>
      <c r="C7" s="27"/>
      <c r="D7" s="37"/>
      <c r="E7" s="1"/>
      <c r="F7" s="38">
        <f>SUM(F14,F21,F28,F36)</f>
        <v>1936</v>
      </c>
      <c r="G7" s="39">
        <f>SUM(G14,G21,G28,G36)</f>
        <v>1831</v>
      </c>
    </row>
    <row r="8" spans="1:18" ht="26.25" customHeight="1" x14ac:dyDescent="0.25">
      <c r="E8" s="1"/>
      <c r="F8" s="18"/>
      <c r="G8" s="18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8" s="41" customFormat="1" ht="18.75" x14ac:dyDescent="0.2">
      <c r="A9" s="1"/>
      <c r="B9" s="40" t="s">
        <v>41</v>
      </c>
    </row>
    <row r="10" spans="1:18" ht="18.75" x14ac:dyDescent="0.2">
      <c r="A10" s="20"/>
      <c r="B10" s="19" t="s">
        <v>23</v>
      </c>
      <c r="C10" s="19" t="s">
        <v>24</v>
      </c>
      <c r="D10" s="19"/>
      <c r="E10" s="42"/>
      <c r="F10" s="19" t="s">
        <v>23</v>
      </c>
      <c r="G10" s="19" t="s">
        <v>24</v>
      </c>
    </row>
    <row r="11" spans="1:18" ht="15.75" x14ac:dyDescent="0.25">
      <c r="B11" s="43">
        <v>300</v>
      </c>
      <c r="C11" s="43">
        <v>278</v>
      </c>
      <c r="D11" s="43" t="s">
        <v>45</v>
      </c>
      <c r="E11" s="44">
        <v>5</v>
      </c>
      <c r="F11" s="45">
        <f>B11*E11</f>
        <v>1500</v>
      </c>
      <c r="G11" s="45">
        <f>C11*E11</f>
        <v>1390</v>
      </c>
    </row>
    <row r="12" spans="1:18" ht="15.75" x14ac:dyDescent="0.25">
      <c r="B12" s="46">
        <v>197</v>
      </c>
      <c r="C12" s="46">
        <v>195</v>
      </c>
      <c r="D12" s="46" t="s">
        <v>46</v>
      </c>
      <c r="E12" s="47">
        <v>2</v>
      </c>
      <c r="F12" s="48">
        <f>B12*E12</f>
        <v>394</v>
      </c>
      <c r="G12" s="48">
        <f>C12*E12</f>
        <v>390</v>
      </c>
    </row>
    <row r="13" spans="1:18" ht="15.75" x14ac:dyDescent="0.25">
      <c r="B13" s="49">
        <v>42</v>
      </c>
      <c r="C13" s="49">
        <v>51</v>
      </c>
      <c r="D13" s="49" t="s">
        <v>47</v>
      </c>
      <c r="E13" s="50">
        <v>1</v>
      </c>
      <c r="F13" s="51">
        <f>B13*E13</f>
        <v>42</v>
      </c>
      <c r="G13" s="51">
        <f>C13*E13</f>
        <v>51</v>
      </c>
    </row>
    <row r="14" spans="1:18" ht="15.75" x14ac:dyDescent="0.2">
      <c r="B14" s="52"/>
      <c r="C14" s="52"/>
      <c r="D14" s="52"/>
      <c r="E14" s="52"/>
      <c r="F14" s="53">
        <f>SUM(F11:F13)</f>
        <v>1936</v>
      </c>
      <c r="G14" s="53">
        <f>SUM(G11:G13)</f>
        <v>1831</v>
      </c>
    </row>
    <row r="15" spans="1:18" x14ac:dyDescent="0.2">
      <c r="B15" s="90"/>
      <c r="C15" s="90"/>
      <c r="D15" s="90"/>
      <c r="E15" s="90"/>
      <c r="F15" s="90"/>
      <c r="G15" s="90"/>
    </row>
    <row r="16" spans="1:18" s="41" customFormat="1" ht="18.75" x14ac:dyDescent="0.2">
      <c r="A16" s="1"/>
      <c r="B16" s="40" t="s">
        <v>42</v>
      </c>
      <c r="C16" s="54"/>
      <c r="D16" s="54"/>
      <c r="E16" s="54"/>
      <c r="F16" s="54"/>
      <c r="G16" s="54"/>
    </row>
    <row r="17" spans="1:7" ht="18.75" x14ac:dyDescent="0.2">
      <c r="B17" s="19" t="s">
        <v>23</v>
      </c>
      <c r="C17" s="55" t="s">
        <v>24</v>
      </c>
      <c r="D17" s="55"/>
      <c r="E17" s="56"/>
      <c r="F17" s="55" t="s">
        <v>23</v>
      </c>
      <c r="G17" s="55" t="s">
        <v>24</v>
      </c>
    </row>
    <row r="18" spans="1:7" ht="15.75" x14ac:dyDescent="0.25">
      <c r="B18" s="43"/>
      <c r="C18" s="43"/>
      <c r="D18" s="43" t="s">
        <v>48</v>
      </c>
      <c r="E18" s="44"/>
      <c r="F18" s="45">
        <f>B18*E18</f>
        <v>0</v>
      </c>
      <c r="G18" s="45">
        <f>C18*E18</f>
        <v>0</v>
      </c>
    </row>
    <row r="19" spans="1:7" ht="15.75" x14ac:dyDescent="0.25">
      <c r="B19" s="46"/>
      <c r="C19" s="46"/>
      <c r="D19" s="46" t="s">
        <v>49</v>
      </c>
      <c r="E19" s="47"/>
      <c r="F19" s="48">
        <f>B19*E19</f>
        <v>0</v>
      </c>
      <c r="G19" s="48">
        <f>C19*E19</f>
        <v>0</v>
      </c>
    </row>
    <row r="20" spans="1:7" ht="15.75" x14ac:dyDescent="0.25">
      <c r="B20" s="49"/>
      <c r="C20" s="49"/>
      <c r="D20" s="49" t="s">
        <v>50</v>
      </c>
      <c r="E20" s="50"/>
      <c r="F20" s="51">
        <f>B20*E20</f>
        <v>0</v>
      </c>
      <c r="G20" s="51">
        <f>C20*E20</f>
        <v>0</v>
      </c>
    </row>
    <row r="21" spans="1:7" ht="15.75" x14ac:dyDescent="0.2">
      <c r="B21" s="52"/>
      <c r="C21" s="52"/>
      <c r="D21" s="52"/>
      <c r="E21" s="52"/>
      <c r="F21" s="53">
        <f>SUM(F18:F20)</f>
        <v>0</v>
      </c>
      <c r="G21" s="53">
        <f>SUM(G18:G20)</f>
        <v>0</v>
      </c>
    </row>
    <row r="22" spans="1:7" x14ac:dyDescent="0.2">
      <c r="B22" s="90"/>
      <c r="C22" s="90"/>
      <c r="D22" s="90"/>
      <c r="E22" s="90"/>
      <c r="F22" s="90"/>
      <c r="G22" s="90"/>
    </row>
    <row r="23" spans="1:7" s="41" customFormat="1" ht="18.75" x14ac:dyDescent="0.2">
      <c r="A23" s="1"/>
      <c r="B23" s="40" t="s">
        <v>43</v>
      </c>
      <c r="C23" s="54"/>
      <c r="D23" s="54"/>
      <c r="E23" s="54"/>
      <c r="F23" s="54"/>
      <c r="G23" s="54"/>
    </row>
    <row r="24" spans="1:7" ht="18.75" x14ac:dyDescent="0.2">
      <c r="B24" s="19" t="s">
        <v>23</v>
      </c>
      <c r="C24" s="55" t="s">
        <v>24</v>
      </c>
      <c r="D24" s="55"/>
      <c r="E24" s="56"/>
      <c r="F24" s="55" t="s">
        <v>23</v>
      </c>
      <c r="G24" s="55" t="s">
        <v>24</v>
      </c>
    </row>
    <row r="25" spans="1:7" ht="15.75" x14ac:dyDescent="0.25">
      <c r="B25" s="43"/>
      <c r="C25" s="43"/>
      <c r="D25" s="43" t="s">
        <v>51</v>
      </c>
      <c r="E25" s="44"/>
      <c r="F25" s="45">
        <f>B25*E25</f>
        <v>0</v>
      </c>
      <c r="G25" s="45">
        <f>C25*E25</f>
        <v>0</v>
      </c>
    </row>
    <row r="26" spans="1:7" ht="15.75" x14ac:dyDescent="0.25">
      <c r="B26" s="46"/>
      <c r="C26" s="46"/>
      <c r="D26" s="46" t="s">
        <v>52</v>
      </c>
      <c r="E26" s="47"/>
      <c r="F26" s="48">
        <f>B26*E26</f>
        <v>0</v>
      </c>
      <c r="G26" s="48">
        <f>C26*E26</f>
        <v>0</v>
      </c>
    </row>
    <row r="27" spans="1:7" ht="15.75" x14ac:dyDescent="0.25">
      <c r="B27" s="49"/>
      <c r="C27" s="49"/>
      <c r="D27" s="49" t="s">
        <v>53</v>
      </c>
      <c r="E27" s="50"/>
      <c r="F27" s="51">
        <f>B27*E27</f>
        <v>0</v>
      </c>
      <c r="G27" s="51">
        <f>C27*E27</f>
        <v>0</v>
      </c>
    </row>
    <row r="28" spans="1:7" ht="15.75" x14ac:dyDescent="0.2">
      <c r="B28" s="52"/>
      <c r="C28" s="52"/>
      <c r="D28" s="52"/>
      <c r="E28" s="52"/>
      <c r="F28" s="53">
        <f>SUM(F25:F27)</f>
        <v>0</v>
      </c>
      <c r="G28" s="53">
        <f>SUM(G25:G27)</f>
        <v>0</v>
      </c>
    </row>
    <row r="29" spans="1:7" x14ac:dyDescent="0.2">
      <c r="B29" s="90"/>
      <c r="C29" s="90"/>
      <c r="D29" s="90"/>
      <c r="E29" s="90"/>
      <c r="F29" s="90"/>
      <c r="G29" s="90"/>
    </row>
    <row r="30" spans="1:7" s="41" customFormat="1" ht="18.75" x14ac:dyDescent="0.2">
      <c r="A30" s="1"/>
      <c r="B30" s="40" t="s">
        <v>44</v>
      </c>
      <c r="C30" s="54"/>
      <c r="D30" s="54"/>
      <c r="E30" s="54"/>
      <c r="F30" s="54"/>
      <c r="G30" s="54"/>
    </row>
    <row r="31" spans="1:7" ht="18.75" x14ac:dyDescent="0.2">
      <c r="B31" s="19" t="s">
        <v>23</v>
      </c>
      <c r="C31" s="55" t="s">
        <v>24</v>
      </c>
      <c r="D31" s="55"/>
      <c r="E31" s="56"/>
      <c r="F31" s="55" t="s">
        <v>23</v>
      </c>
      <c r="G31" s="55" t="s">
        <v>24</v>
      </c>
    </row>
    <row r="32" spans="1:7" ht="15.75" x14ac:dyDescent="0.25">
      <c r="B32" s="43"/>
      <c r="C32" s="43"/>
      <c r="D32" s="43" t="s">
        <v>54</v>
      </c>
      <c r="E32" s="44"/>
      <c r="F32" s="45">
        <f>B32*E32</f>
        <v>0</v>
      </c>
      <c r="G32" s="45">
        <f>C32*E32</f>
        <v>0</v>
      </c>
    </row>
    <row r="33" spans="2:7" ht="15.75" x14ac:dyDescent="0.25">
      <c r="B33" s="46"/>
      <c r="C33" s="46"/>
      <c r="D33" s="46" t="s">
        <v>54</v>
      </c>
      <c r="E33" s="47"/>
      <c r="F33" s="48">
        <f>B33*E33</f>
        <v>0</v>
      </c>
      <c r="G33" s="48">
        <f>C33*E33</f>
        <v>0</v>
      </c>
    </row>
    <row r="34" spans="2:7" ht="15.75" x14ac:dyDescent="0.25">
      <c r="B34" s="43"/>
      <c r="C34" s="43"/>
      <c r="D34" s="43" t="s">
        <v>54</v>
      </c>
      <c r="E34" s="44"/>
      <c r="F34" s="45">
        <f>B34*E34</f>
        <v>0</v>
      </c>
      <c r="G34" s="45">
        <f>C34*E34</f>
        <v>0</v>
      </c>
    </row>
    <row r="35" spans="2:7" ht="15.75" x14ac:dyDescent="0.25">
      <c r="B35" s="57"/>
      <c r="C35" s="57"/>
      <c r="D35" s="57" t="s">
        <v>54</v>
      </c>
      <c r="E35" s="58"/>
      <c r="F35" s="59">
        <f>B35*E35</f>
        <v>0</v>
      </c>
      <c r="G35" s="59">
        <f>C35*E35</f>
        <v>0</v>
      </c>
    </row>
    <row r="36" spans="2:7" ht="15.75" x14ac:dyDescent="0.2">
      <c r="B36" s="52"/>
      <c r="C36" s="52"/>
      <c r="D36" s="52"/>
      <c r="E36" s="52"/>
      <c r="F36" s="53">
        <f>SUM(F32:F35)</f>
        <v>0</v>
      </c>
      <c r="G36" s="53">
        <f>SUM(G32:G35)</f>
        <v>0</v>
      </c>
    </row>
    <row r="37" spans="2:7" x14ac:dyDescent="0.2">
      <c r="B37" s="60"/>
      <c r="C37" s="60"/>
      <c r="D37" s="60"/>
      <c r="E37" s="61"/>
      <c r="F37" s="60"/>
      <c r="G37" s="60"/>
    </row>
  </sheetData>
  <mergeCells count="5">
    <mergeCell ref="B15:G15"/>
    <mergeCell ref="B22:G22"/>
    <mergeCell ref="B29:G29"/>
    <mergeCell ref="F4:G4"/>
    <mergeCell ref="B3:G3"/>
  </mergeCells>
  <phoneticPr fontId="1" type="noConversion"/>
  <conditionalFormatting sqref="G7">
    <cfRule type="dataBar" priority="1">
      <dataBar>
        <cfvo type="num" val="0"/>
        <cfvo type="num" val="$H$7"/>
        <color rgb="FFFFB628"/>
      </dataBar>
      <extLst>
        <ext xmlns:x14="http://schemas.microsoft.com/office/spreadsheetml/2009/9/main" uri="{B025F937-C7B1-47D3-B67F-A62EFF666E3E}">
          <x14:id>{9512565A-077C-4594-AA99-28941B7B8FEF}</x14:id>
        </ext>
      </extLst>
    </cfRule>
  </conditionalFormatting>
  <pageMargins left="1" right="1" top="0.75" bottom="1" header="0.5" footer="0.5"/>
  <pageSetup paperSize="9" scale="59" orientation="landscape" r:id="rId1"/>
  <headerFooter alignWithMargins="0"/>
  <ignoredErrors>
    <ignoredError sqref="F18:F20 G18:G20 F25:F27 G25:G27 F32:F35 G32:G35" emptyCellReferenc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12565A-077C-4594-AA99-28941B7B8FEF}">
            <x14:dataBar gradient="0" negativeBarColorSameAsPositive="1" axisPosition="none">
              <x14:cfvo type="num">
                <xm:f>0</xm:f>
              </x14:cfvo>
              <x14:cfvo type="num">
                <xm:f>$H$7</xm:f>
              </x14:cfvo>
            </x14:dataBar>
          </x14:cfRule>
          <xm:sqref>G7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0"/>
  <sheetViews>
    <sheetView showGridLines="0" zoomScale="70" zoomScaleNormal="70" workbookViewId="0"/>
  </sheetViews>
  <sheetFormatPr defaultColWidth="8.75" defaultRowHeight="12.75" x14ac:dyDescent="0.2"/>
  <cols>
    <col min="1" max="1" width="6.75" style="1" customWidth="1"/>
    <col min="2" max="2" width="31.25" style="1" customWidth="1"/>
    <col min="3" max="3" width="16.125" style="1" customWidth="1"/>
    <col min="4" max="4" width="11.625" style="1" customWidth="1"/>
    <col min="5" max="5" width="11" style="1" customWidth="1"/>
    <col min="6" max="6" width="23.75" style="1" customWidth="1"/>
    <col min="7" max="7" width="29.75" style="1" customWidth="1"/>
    <col min="8" max="8" width="39.625" style="1" customWidth="1"/>
    <col min="9" max="16384" width="8.75" style="1"/>
  </cols>
  <sheetData>
    <row r="1" spans="1:19" ht="12.75" customHeight="1" x14ac:dyDescent="0.25">
      <c r="B1" s="2"/>
      <c r="C1" s="3"/>
      <c r="D1" s="4"/>
      <c r="E1" s="5"/>
      <c r="F1" s="6"/>
      <c r="G1" s="7"/>
      <c r="I1" s="8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ht="9.75" customHeight="1" x14ac:dyDescent="0.25">
      <c r="B2" s="10"/>
      <c r="C2" s="10"/>
      <c r="D2" s="11"/>
      <c r="E2" s="12"/>
      <c r="F2" s="13"/>
      <c r="G2" s="14"/>
      <c r="I2" s="8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35.75" customHeight="1" thickBot="1" x14ac:dyDescent="0.3">
      <c r="B3" s="91" t="s">
        <v>0</v>
      </c>
      <c r="C3" s="91"/>
      <c r="D3" s="91"/>
      <c r="E3" s="91"/>
      <c r="F3" s="91"/>
      <c r="G3" s="91"/>
      <c r="I3" s="8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42" customHeight="1" x14ac:dyDescent="0.25">
      <c r="C4" s="15"/>
      <c r="E4" s="16"/>
      <c r="F4" s="88" t="s">
        <v>58</v>
      </c>
      <c r="G4" s="88"/>
      <c r="I4" s="8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51.75" customHeight="1" x14ac:dyDescent="0.25">
      <c r="E5" s="17"/>
      <c r="F5" s="17"/>
      <c r="H5" s="18"/>
      <c r="I5" s="18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ht="18" customHeight="1" x14ac:dyDescent="0.2">
      <c r="B6" s="19"/>
      <c r="C6" s="19"/>
      <c r="D6" s="19"/>
      <c r="E6" s="19"/>
      <c r="F6" s="19" t="s">
        <v>23</v>
      </c>
      <c r="G6" s="19" t="s">
        <v>24</v>
      </c>
    </row>
    <row r="7" spans="1:19" ht="18" customHeight="1" x14ac:dyDescent="0.2">
      <c r="A7" s="20"/>
      <c r="B7" s="21" t="s">
        <v>56</v>
      </c>
      <c r="C7" s="22"/>
      <c r="D7" s="22"/>
      <c r="E7" s="22"/>
      <c r="F7" s="23">
        <f>Venit!F7</f>
        <v>1936</v>
      </c>
      <c r="G7" s="23">
        <f>Venit!G7</f>
        <v>1831</v>
      </c>
    </row>
    <row r="8" spans="1:19" ht="18" customHeight="1" x14ac:dyDescent="0.2">
      <c r="B8" s="24" t="s">
        <v>1</v>
      </c>
      <c r="C8" s="25"/>
      <c r="D8" s="25"/>
      <c r="E8" s="25"/>
      <c r="F8" s="26">
        <f>Cheltuieli!H7</f>
        <v>1145</v>
      </c>
      <c r="G8" s="26">
        <f>Cheltuieli!I7</f>
        <v>395</v>
      </c>
    </row>
    <row r="9" spans="1:19" ht="18" customHeight="1" x14ac:dyDescent="0.2">
      <c r="B9" s="27" t="s">
        <v>57</v>
      </c>
      <c r="C9" s="28"/>
      <c r="D9" s="28"/>
      <c r="E9" s="28"/>
      <c r="F9" s="29">
        <f>F7-F8</f>
        <v>791</v>
      </c>
      <c r="G9" s="29">
        <f>G7-G8</f>
        <v>1436</v>
      </c>
    </row>
    <row r="10" spans="1:19" ht="18" customHeight="1" x14ac:dyDescent="0.2"/>
  </sheetData>
  <mergeCells count="2">
    <mergeCell ref="B3:G3"/>
    <mergeCell ref="F4:G4"/>
  </mergeCells>
  <phoneticPr fontId="1" type="noConversion"/>
  <pageMargins left="1" right="0.75" top="0.75" bottom="1" header="0.5" footer="0.5"/>
  <pageSetup paperSize="9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2</vt:i4>
      </vt:variant>
    </vt:vector>
  </HeadingPairs>
  <TitlesOfParts>
    <vt:vector size="5" baseType="lpstr">
      <vt:lpstr>Cheltuieli</vt:lpstr>
      <vt:lpstr>Venit</vt:lpstr>
      <vt:lpstr>Rezumat</vt:lpstr>
      <vt:lpstr>Rezumat!Zona_de_imprimat</vt:lpstr>
      <vt:lpstr>Venit!Zona_de_imprimat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2017-12-27T06:43:04Z</dcterms:created>
  <dcterms:modified xsi:type="dcterms:W3CDTF">2019-06-05T10:10:03Z</dcterms:modified>
</cp:coreProperties>
</file>