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800" windowHeight="12435"/>
  </bookViews>
  <sheets>
    <sheet name="LISTĂ DE INVENTAR ECHIPAMENT" sheetId="1" r:id="rId1"/>
  </sheets>
  <definedNames>
    <definedName name="_xlnm.Print_Titles" localSheetId="0">'LISTĂ DE INVENTAR ECHIPAMENT'!$3:$4</definedName>
    <definedName name="Slicer_Ani_de_funcționare_rămași">#N/A</definedName>
    <definedName name="Slicer_Locație">#N/A</definedName>
    <definedName name="Slicer_Stare">#N/A</definedName>
    <definedName name="TitluColoană1">Date[[#Headers],[Număr activ sau de serie]]</definedName>
  </definedNames>
  <calcPr calcId="17102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M8" i="1" l="1"/>
  <c r="O8" i="1" s="1"/>
  <c r="M9" i="1"/>
  <c r="O9" i="1" s="1"/>
  <c r="Q8" i="1"/>
  <c r="R8" i="1" s="1"/>
  <c r="Q9" i="1"/>
  <c r="R9" i="1" s="1"/>
  <c r="S8" i="1" l="1"/>
  <c r="S9" i="1"/>
  <c r="Q5" i="1"/>
  <c r="Q6" i="1"/>
  <c r="Q7" i="1"/>
  <c r="M5" i="1" l="1"/>
  <c r="O5" i="1" s="1"/>
  <c r="M6" i="1"/>
  <c r="O6" i="1" s="1"/>
  <c r="M7" i="1"/>
  <c r="O7" i="1" s="1"/>
  <c r="S5" i="1"/>
  <c r="S6" i="1"/>
  <c r="S7" i="1"/>
  <c r="R5" i="1" l="1"/>
  <c r="R7" i="1"/>
  <c r="R6" i="1"/>
</calcChain>
</file>

<file path=xl/sharedStrings.xml><?xml version="1.0" encoding="utf-8"?>
<sst xmlns="http://schemas.openxmlformats.org/spreadsheetml/2006/main" count="33" uniqueCount="28">
  <si>
    <t>LISTĂ DE INVENTAR ECHIPAMENT</t>
  </si>
  <si>
    <t>STARE FIZICĂ</t>
  </si>
  <si>
    <t>Număr activ sau de serie</t>
  </si>
  <si>
    <t>Descriere articol (marcă și model)</t>
  </si>
  <si>
    <t>Marcă Model</t>
  </si>
  <si>
    <t>Locație</t>
  </si>
  <si>
    <t>Sucursală principală</t>
  </si>
  <si>
    <t>Zona de est</t>
  </si>
  <si>
    <t>Stare</t>
  </si>
  <si>
    <t>Bună</t>
  </si>
  <si>
    <t>Excelentă</t>
  </si>
  <si>
    <t>Acceptabilă</t>
  </si>
  <si>
    <t>Distribuitor</t>
  </si>
  <si>
    <t>local</t>
  </si>
  <si>
    <t xml:space="preserve">Ani de funcționare rămași </t>
  </si>
  <si>
    <t>SITUAȚIE FINANCIARĂ</t>
  </si>
  <si>
    <t>Valoare inițială</t>
  </si>
  <si>
    <t>Avans</t>
  </si>
  <si>
    <t>Data achiziționării sau închirierii</t>
  </si>
  <si>
    <t>Perioada de împrumut în ani</t>
  </si>
  <si>
    <t>Rată împrumut</t>
  </si>
  <si>
    <t>Plata lunară</t>
  </si>
  <si>
    <t>Costuri operaționale lunare</t>
  </si>
  <si>
    <t>Cost lunar total</t>
  </si>
  <si>
    <t>Valoare estimată la sfârșitul perioadei de împrumut</t>
  </si>
  <si>
    <t>Amortizare anuală liniară</t>
  </si>
  <si>
    <t>Amortizare lunară liniară</t>
  </si>
  <si>
    <t>Valoare curentă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</si>
</sst>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&quot;lei&quot;"/>
  </numFmts>
  <fonts count="4" x14ac:knownFonts="1">
    <font>
      <sz val="11"/>
      <color theme="1"/>
      <name val="Calibri"/>
      <family val="2"/>
      <scheme val="minor"/>
    </font>
    <font>
      <sz val="24"/>
      <color theme="9" tint="-0.499984740745262"/>
      <name val="Century Gothic"/>
      <family val="2"/>
      <scheme val="major"/>
    </font>
    <font>
      <b/>
      <sz val="12"/>
      <color theme="9" tint="-0.499984740745262"/>
      <name val="Century Gothic"/>
      <family val="2"/>
      <scheme val="maj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8">
    <xf numFmtId="0" fontId="0" fillId="0" borderId="0">
      <alignment wrapText="1"/>
    </xf>
    <xf numFmtId="0" fontId="2" fillId="3" borderId="2" applyNumberFormat="0" applyProtection="0">
      <alignment horizontal="center" vertical="center"/>
    </xf>
    <xf numFmtId="0" fontId="2" fillId="4" borderId="3" applyNumberFormat="0" applyProtection="0">
      <alignment horizontal="center" vertical="center"/>
    </xf>
    <xf numFmtId="164" fontId="3" fillId="0" borderId="0" applyFont="0" applyFill="0" applyBorder="0" applyProtection="0">
      <alignment horizontal="right"/>
    </xf>
    <xf numFmtId="164" fontId="3" fillId="2" borderId="0" applyFont="0" applyBorder="0" applyProtection="0">
      <alignment horizontal="right"/>
    </xf>
    <xf numFmtId="10" fontId="3" fillId="0" borderId="0" applyFont="0" applyFill="0" applyBorder="0" applyAlignment="0" applyProtection="0"/>
    <xf numFmtId="0" fontId="1" fillId="0" borderId="1" applyNumberFormat="0" applyFill="0" applyAlignment="0" applyProtection="0"/>
    <xf numFmtId="14" fontId="3" fillId="0" borderId="0" applyFont="0" applyFill="0" applyBorder="0">
      <alignment horizontal="right"/>
    </xf>
  </cellStyleXfs>
  <cellXfs count="14">
    <xf numFmtId="0" fontId="0" fillId="0" borderId="0" xfId="0">
      <alignment wrapText="1"/>
    </xf>
    <xf numFmtId="0" fontId="0" fillId="0" borderId="0" xfId="0" applyAlignment="1">
      <alignment horizontal="left"/>
    </xf>
    <xf numFmtId="0" fontId="1" fillId="0" borderId="1" xfId="6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10" fontId="0" fillId="0" borderId="0" xfId="5" applyFont="1" applyFill="1" applyBorder="1" applyAlignment="1">
      <alignment wrapText="1"/>
    </xf>
    <xf numFmtId="165" fontId="0" fillId="0" borderId="0" xfId="3" applyNumberFormat="1" applyFont="1" applyFill="1" applyBorder="1">
      <alignment horizontal="right"/>
    </xf>
    <xf numFmtId="165" fontId="0" fillId="2" borderId="0" xfId="4" applyNumberFormat="1" applyFont="1" applyBorder="1">
      <alignment horizontal="right"/>
    </xf>
    <xf numFmtId="14" fontId="0" fillId="0" borderId="0" xfId="7" applyNumberFormat="1" applyFont="1" applyFill="1" applyBorder="1">
      <alignment horizontal="right"/>
    </xf>
    <xf numFmtId="0" fontId="1" fillId="0" borderId="1" xfId="6" applyAlignment="1">
      <alignment horizontal="center"/>
    </xf>
    <xf numFmtId="0" fontId="2" fillId="3" borderId="2" xfId="1">
      <alignment horizontal="center" vertical="center"/>
    </xf>
    <xf numFmtId="0" fontId="2" fillId="4" borderId="3" xfId="2">
      <alignment horizontal="center" vertical="center"/>
    </xf>
    <xf numFmtId="0" fontId="1" fillId="0" borderId="1" xfId="6" applyAlignment="1">
      <alignment wrapText="1"/>
    </xf>
  </cellXfs>
  <cellStyles count="8">
    <cellStyle name="Currency" xfId="3" builtinId="4" customBuiltin="1"/>
    <cellStyle name="Currency [0]" xfId="4" builtinId="7" customBuiltin="1"/>
    <cellStyle name="Dată" xfId="7"/>
    <cellStyle name="Heading 1" xfId="1" builtinId="16" customBuiltin="1"/>
    <cellStyle name="Heading 2" xfId="2" builtinId="17" customBuiltin="1"/>
    <cellStyle name="Normal" xfId="0" builtinId="0" customBuiltin="1"/>
    <cellStyle name="Percent" xfId="5" builtinId="5" customBuiltin="1"/>
    <cellStyle name="Title" xfId="6" builtinId="15" customBuiltin="1"/>
  </cellStyles>
  <dxfs count="17">
    <dxf>
      <numFmt numFmtId="165" formatCode="#,##0.00\ &quot;lei&quot;"/>
    </dxf>
    <dxf>
      <numFmt numFmtId="165" formatCode="#,##0.00\ &quot;lei&quot;"/>
    </dxf>
    <dxf>
      <numFmt numFmtId="165" formatCode="#,##0.00\ &quot;lei&quot;"/>
    </dxf>
    <dxf>
      <numFmt numFmtId="165" formatCode="#,##0.00\ &quot;lei&quot;"/>
    </dxf>
    <dxf>
      <numFmt numFmtId="165" formatCode="#,##0.00\ &quot;lei&quot;"/>
    </dxf>
    <dxf>
      <numFmt numFmtId="165" formatCode="#,##0.00\ &quot;lei&quot;"/>
    </dxf>
    <dxf>
      <numFmt numFmtId="165" formatCode="#,##0.00\ &quot;lei&quot;"/>
    </dxf>
    <dxf>
      <numFmt numFmtId="166" formatCode="dd/mm/yyyy"/>
    </dxf>
    <dxf>
      <numFmt numFmtId="165" formatCode="#,##0.00\ &quot;lei&quot;"/>
    </dxf>
    <dxf>
      <numFmt numFmtId="165" formatCode="#,##0.00\ &quot;lei&quot;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Listă de inventar echipament" defaultPivotStyle="PivotStyleLight16">
    <tableStyle name="Listă de inventar echipament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323849</xdr:colOff>
      <xdr:row>0</xdr:row>
      <xdr:rowOff>9524</xdr:rowOff>
    </xdr:from>
    <xdr:to>
      <xdr:col>9</xdr:col>
      <xdr:colOff>38099</xdr:colOff>
      <xdr:row>1</xdr:row>
      <xdr:rowOff>161924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Locație" descr="Filtrați tabelul Date după locație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ocați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95949" y="9524"/>
              <a:ext cx="305752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ro" sz="1100"/>
                <a:t>Această formă reprezintă un slicer de tabel. Slicerele de tabel sunt acceptate în Excel sau în versiunile mai recente.
Dacă forma a fost modificată într-o versiune anterioară de Excel sau dacă registrul de lucru a fost salvat în Excel 2007 sau într-o versiune anterioară, slicerul nu poate fi utilizat.</a:t>
              </a:r>
            </a:p>
          </xdr:txBody>
        </xdr:sp>
      </mc:Fallback>
    </mc:AlternateContent>
    <xdr:clientData fPrintsWithSheet="0"/>
  </xdr:twoCellAnchor>
  <xdr:twoCellAnchor editAs="oneCell">
    <xdr:from>
      <xdr:col>10</xdr:col>
      <xdr:colOff>47624</xdr:colOff>
      <xdr:row>0</xdr:row>
      <xdr:rowOff>0</xdr:rowOff>
    </xdr:from>
    <xdr:to>
      <xdr:col>11</xdr:col>
      <xdr:colOff>866775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Stare" descr="Filtrați tabelul Date după stare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r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29674" y="0"/>
              <a:ext cx="2047876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ro" sz="1100"/>
                <a:t>Această formă reprezintă un slicer de tabel. Slicerele de tabel sunt acceptate în Excel sau în versiunile mai recente.
Dacă forma a fost modificată într-o versiune anterioară de Excel sau dacă registrul de lucru a fost salvat în Excel 2007 sau într-o versiune anterioară, slicerul nu poate fi utilizat.</a:t>
              </a:r>
            </a:p>
          </xdr:txBody>
        </xdr:sp>
      </mc:Fallback>
    </mc:AlternateContent>
    <xdr:clientData fPrintsWithSheet="0"/>
  </xdr:twoCellAnchor>
  <xdr:twoCellAnchor editAs="oneCell">
    <xdr:from>
      <xdr:col>13</xdr:col>
      <xdr:colOff>28574</xdr:colOff>
      <xdr:row>0</xdr:row>
      <xdr:rowOff>0</xdr:rowOff>
    </xdr:from>
    <xdr:to>
      <xdr:col>14</xdr:col>
      <xdr:colOff>523874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Ani de funcționare rămași " descr="Filtrați tabelul Date după anii de funcționare rămași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i de funcționare rămași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25224" y="0"/>
              <a:ext cx="193357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ro" sz="1100"/>
                <a:t>Această formă reprezintă un slicer de tabel. Slicerele de tabel sunt acceptate în Excel sau în versiunile mai recente.
Dacă forma a fost modificată într-o versiune anterioară de Excel sau dacă registrul de lucru a fost salvat în Excel 2007 sau într-o versiune anterioară, slicerul nu poate fi utilizat.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Locație" sourceName="Locație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Stare" sourceName="Stare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Ani_de_funcționare_rămași" sourceName="Ani de funcționare rămași 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Locație" cache="Slicer_Locație" caption="Locație" columnCount="3" rowHeight="241300"/>
  <slicer name="Stare" cache="Slicer_Stare" caption="Stare" columnCount="3" rowHeight="241300"/>
  <slicer name="Ani de funcționare rămași " cache="Slicer_Ani_de_funcționare_rămași" caption="Ani de funcționare rămași " columnCount="6" rowHeight="241300"/>
</slicers>
</file>

<file path=xl/tables/table1.xml><?xml version="1.0" encoding="utf-8"?>
<table xmlns="http://schemas.openxmlformats.org/spreadsheetml/2006/main" id="1" name="Date" displayName="Date" ref="B4:S9" totalsRowShown="0">
  <autoFilter ref="B4:S9"/>
  <tableColumns count="18">
    <tableColumn id="1" name="Număr activ sau de serie"/>
    <tableColumn id="2" name="Descriere articol (marcă și model)"/>
    <tableColumn id="3" name="Locație"/>
    <tableColumn id="4" name="Stare"/>
    <tableColumn id="5" name="Distribuitor"/>
    <tableColumn id="6" name="Ani de funcționare rămași "/>
    <tableColumn id="7" name="Valoare inițială" dataDxfId="9"/>
    <tableColumn id="8" name="Avans" dataDxfId="8"/>
    <tableColumn id="9" name="Data achiziționării sau închirierii" dataDxfId="7"/>
    <tableColumn id="10" name="Perioada de împrumut în ani"/>
    <tableColumn id="11" name="Rată împrumut"/>
    <tableColumn id="12" name="Plata lunară" dataDxfId="6">
      <calculatedColumnFormula>IFERROR(IF(AND(Date[[#This Row],[Valoare inițială]]&gt;0,Date[[#This Row],[Valoare inițială]]&lt;&gt;Date[[#This Row],[Avans]]),-1*PMT(Date[[#This Row],[Rată împrumut]]/12,Date[[#This Row],[Perioada de împrumut în ani]]*12,Date[[#This Row],[Valoare inițială]]-Date[[#This Row],[Avans]]),0),0)</calculatedColumnFormula>
    </tableColumn>
    <tableColumn id="13" name="Costuri operaționale lunare" dataDxfId="5"/>
    <tableColumn id="14" name="Cost lunar total" dataDxfId="4">
      <calculatedColumnFormula>IFERROR(Date[[#This Row],[Costuri operaționale lunare]]+Date[[#This Row],[Plata lunară]],"")</calculatedColumnFormula>
    </tableColumn>
    <tableColumn id="15" name="Valoare estimată la sfârșitul perioadei de împrumut" dataDxfId="3"/>
    <tableColumn id="16" name="Amortizare anuală liniară" dataDxfId="2">
      <calculatedColumnFormula>IFERROR(IF(Date[[#This Row],[Valoare inițială]]&gt;0,SLN(Date[[#This Row],[Valoare inițială]],Date[[#This Row],[Valoare estimată la sfârșitul perioadei de împrumut]],Date[[#This Row],[Ani de funcționare rămași ]]),0),0)</calculatedColumnFormula>
    </tableColumn>
    <tableColumn id="17" name="Amortizare lunară liniară" dataDxfId="1">
      <calculatedColumnFormula>IFERROR(Date[[#This Row],[Amortizare anuală liniară]]/12,0)</calculatedColumnFormula>
    </tableColumn>
    <tableColumn id="18" name="Valoare curentă" dataDxfId="0">
      <calculatedColumnFormula>IFERROR(Date[[#This Row],[Valoare inițială]]-(Date[[#This Row],[Amortizare anuală liniară]]*((TODAY()-Date[[#This Row],[Data achiziționării sau închirierii]])/365)),0)</calculatedColumnFormula>
    </tableColumn>
  </tableColumns>
  <tableStyleInfo name="Listă de inventar echipament" showFirstColumn="0" showLastColumn="0" showRowStripes="1" showColumnStripes="0"/>
  <extLst>
    <ext xmlns:x14="http://schemas.microsoft.com/office/spreadsheetml/2009/9/main" uri="{504A1905-F514-4f6f-8877-14C23A59335A}">
      <x14:table altTextSummary="Introduceți starea fizică a echipamentului și situația financiară în acest tabel. Plata lunară, costul total lunar, amortizarea anuală și lunară și valoarea curentă sunt calculate automat"/>
    </ext>
  </extLst>
</table>
</file>

<file path=xl/theme/theme1.xml><?xml version="1.0" encoding="utf-8"?>
<a:theme xmlns:a="http://schemas.openxmlformats.org/drawingml/2006/main" name="QLS">
  <a:themeElements>
    <a:clrScheme name="QLS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QLS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S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4.28515625" style="1" customWidth="1"/>
    <col min="3" max="3" width="19.7109375" customWidth="1"/>
    <col min="4" max="4" width="22.140625" customWidth="1"/>
    <col min="5" max="5" width="14.7109375" customWidth="1"/>
    <col min="6" max="6" width="14" customWidth="1"/>
    <col min="7" max="8" width="18.7109375" customWidth="1"/>
    <col min="9" max="9" width="12.7109375" customWidth="1"/>
    <col min="10" max="10" width="19.7109375" customWidth="1"/>
    <col min="11" max="11" width="18.42578125" customWidth="1"/>
    <col min="12" max="12" width="17.28515625" customWidth="1"/>
    <col min="13" max="13" width="14.7109375" customWidth="1"/>
    <col min="14" max="14" width="21.5703125" customWidth="1"/>
    <col min="15" max="15" width="18" customWidth="1"/>
    <col min="16" max="16" width="27.140625" customWidth="1"/>
    <col min="17" max="18" width="19.7109375" customWidth="1"/>
    <col min="19" max="19" width="18.42578125" customWidth="1"/>
    <col min="20" max="20" width="2.7109375" customWidth="1"/>
  </cols>
  <sheetData>
    <row r="1" spans="2:19" ht="60" customHeight="1" thickBot="1" x14ac:dyDescent="0.45">
      <c r="B1" s="13" t="s">
        <v>0</v>
      </c>
      <c r="C1" s="13"/>
      <c r="D1" s="13"/>
      <c r="E1" s="13"/>
      <c r="F1" s="13"/>
      <c r="G1" s="10"/>
      <c r="H1" s="10"/>
      <c r="I1" s="10"/>
      <c r="J1" s="10"/>
      <c r="K1" s="10"/>
      <c r="L1" s="10"/>
      <c r="M1" s="10"/>
      <c r="N1" s="13"/>
      <c r="O1" s="13"/>
      <c r="P1" s="2"/>
      <c r="Q1" s="2"/>
      <c r="R1" s="2"/>
      <c r="S1" s="2"/>
    </row>
    <row r="2" spans="2:19" ht="23.1" customHeight="1" x14ac:dyDescent="0.25">
      <c r="B2"/>
    </row>
    <row r="3" spans="2:19" ht="30" customHeight="1" x14ac:dyDescent="0.25">
      <c r="B3" s="11" t="s">
        <v>1</v>
      </c>
      <c r="C3" s="11"/>
      <c r="D3" s="11"/>
      <c r="E3" s="11"/>
      <c r="F3" s="11"/>
      <c r="G3" s="11"/>
      <c r="H3" s="12" t="s">
        <v>15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19" ht="30" customHeight="1" x14ac:dyDescent="0.25">
      <c r="B4" s="3" t="s">
        <v>2</v>
      </c>
      <c r="C4" s="3" t="s">
        <v>3</v>
      </c>
      <c r="D4" s="3" t="s">
        <v>5</v>
      </c>
      <c r="E4" s="3" t="s">
        <v>8</v>
      </c>
      <c r="F4" s="3" t="s">
        <v>12</v>
      </c>
      <c r="G4" s="3" t="s">
        <v>14</v>
      </c>
      <c r="H4" s="3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M4" s="3" t="s">
        <v>21</v>
      </c>
      <c r="N4" s="3" t="s">
        <v>22</v>
      </c>
      <c r="O4" s="3" t="s">
        <v>23</v>
      </c>
      <c r="P4" s="3" t="s">
        <v>24</v>
      </c>
      <c r="Q4" s="3" t="s">
        <v>25</v>
      </c>
      <c r="R4" s="3" t="s">
        <v>26</v>
      </c>
      <c r="S4" s="3" t="s">
        <v>27</v>
      </c>
    </row>
    <row r="5" spans="2:19" ht="30" customHeight="1" x14ac:dyDescent="0.25">
      <c r="B5" s="4">
        <v>123</v>
      </c>
      <c r="C5" s="3" t="s">
        <v>4</v>
      </c>
      <c r="D5" s="3" t="s">
        <v>6</v>
      </c>
      <c r="E5" s="3" t="s">
        <v>9</v>
      </c>
      <c r="F5" s="3" t="s">
        <v>13</v>
      </c>
      <c r="G5" s="5">
        <v>5</v>
      </c>
      <c r="H5" s="7">
        <v>90000</v>
      </c>
      <c r="I5" s="7">
        <v>15000</v>
      </c>
      <c r="J5" s="9">
        <f ca="1">DATE(YEAR(TODAY())-2, 1,1)</f>
        <v>42370</v>
      </c>
      <c r="K5" s="5">
        <v>4</v>
      </c>
      <c r="L5" s="6">
        <v>0.1</v>
      </c>
      <c r="M5" s="8">
        <f>IFERROR(IF(AND(Date[[#This Row],[Valoare inițială]]&gt;0,Date[[#This Row],[Valoare inițială]]&lt;&gt;Date[[#This Row],[Avans]]),-1*PMT(Date[[#This Row],[Rată împrumut]]/12,Date[[#This Row],[Perioada de împrumut în ani]]*12,Date[[#This Row],[Valoare inițială]]-Date[[#This Row],[Avans]]),0),0)</f>
        <v>1902.1937576060391</v>
      </c>
      <c r="N5" s="7">
        <v>600</v>
      </c>
      <c r="O5" s="8">
        <f>IFERROR(Date[[#This Row],[Costuri operaționale lunare]]+Date[[#This Row],[Plata lunară]],"")</f>
        <v>2502.1937576060391</v>
      </c>
      <c r="P5" s="7">
        <v>60000</v>
      </c>
      <c r="Q5" s="8">
        <f>IFERROR(IF(Date[[#This Row],[Valoare inițială]]&gt;0,SLN(Date[[#This Row],[Valoare inițială]],Date[[#This Row],[Valoare estimată la sfârșitul perioadei de împrumut]],Date[[#This Row],[Ani de funcționare rămași ]]),0),0)</f>
        <v>6000</v>
      </c>
      <c r="R5" s="8">
        <f>IFERROR(Date[[#This Row],[Amortizare anuală liniară]]/12,0)</f>
        <v>500</v>
      </c>
      <c r="S5" s="8">
        <f ca="1">IFERROR(Date[[#This Row],[Valoare inițială]]-(Date[[#This Row],[Amortizare anuală liniară]]*((TODAY()-Date[[#This Row],[Data achiziționării sau închirierii]])/365)),0)</f>
        <v>75041.095890410958</v>
      </c>
    </row>
    <row r="6" spans="2:19" ht="30" customHeight="1" x14ac:dyDescent="0.25">
      <c r="B6" s="4">
        <v>456</v>
      </c>
      <c r="C6" s="3" t="s">
        <v>4</v>
      </c>
      <c r="D6" s="3" t="s">
        <v>6</v>
      </c>
      <c r="E6" s="3" t="s">
        <v>10</v>
      </c>
      <c r="F6" s="3" t="s">
        <v>13</v>
      </c>
      <c r="G6" s="5">
        <v>3</v>
      </c>
      <c r="H6" s="7">
        <v>15000</v>
      </c>
      <c r="I6" s="7">
        <v>15000</v>
      </c>
      <c r="J6" s="9">
        <f ca="1">DATE(YEAR(TODAY())-1, 1,1)</f>
        <v>42736</v>
      </c>
      <c r="K6" s="5"/>
      <c r="L6" s="6"/>
      <c r="M6" s="8">
        <f>IFERROR(IF(AND(Date[[#This Row],[Valoare inițială]]&gt;0,Date[[#This Row],[Valoare inițială]]&lt;&gt;Date[[#This Row],[Avans]]),-1*PMT(Date[[#This Row],[Rată împrumut]]/12,Date[[#This Row],[Perioada de împrumut în ani]]*12,Date[[#This Row],[Valoare inițială]]-Date[[#This Row],[Avans]]),0),0)</f>
        <v>0</v>
      </c>
      <c r="N6" s="7">
        <v>60</v>
      </c>
      <c r="O6" s="8">
        <f>IFERROR(Date[[#This Row],[Costuri operaționale lunare]]+Date[[#This Row],[Plata lunară]],"")</f>
        <v>60</v>
      </c>
      <c r="P6" s="7"/>
      <c r="Q6" s="8">
        <f>IFERROR(IF(Date[[#This Row],[Valoare inițială]]&gt;0,SLN(Date[[#This Row],[Valoare inițială]],Date[[#This Row],[Valoare estimată la sfârșitul perioadei de împrumut]],Date[[#This Row],[Ani de funcționare rămași ]]),0),0)</f>
        <v>5000</v>
      </c>
      <c r="R6" s="8">
        <f>IFERROR(Date[[#This Row],[Amortizare anuală liniară]]/12,0)</f>
        <v>416.66666666666669</v>
      </c>
      <c r="S6" s="8">
        <f ca="1">IFERROR(Date[[#This Row],[Valoare inițială]]-(Date[[#This Row],[Amortizare anuală liniară]]*((TODAY()-Date[[#This Row],[Data achiziționării sau închirierii]])/365)),0)</f>
        <v>7547.9452054794519</v>
      </c>
    </row>
    <row r="7" spans="2:19" ht="30" customHeight="1" x14ac:dyDescent="0.25">
      <c r="B7" s="4">
        <v>789</v>
      </c>
      <c r="C7" s="3" t="s">
        <v>4</v>
      </c>
      <c r="D7" s="3" t="s">
        <v>7</v>
      </c>
      <c r="E7" s="3" t="s">
        <v>11</v>
      </c>
      <c r="F7" s="3" t="s">
        <v>13</v>
      </c>
      <c r="G7" s="5">
        <v>6</v>
      </c>
      <c r="H7" s="7">
        <v>150000</v>
      </c>
      <c r="I7" s="7">
        <v>60000</v>
      </c>
      <c r="J7" s="9">
        <f ca="1">TODAY()</f>
        <v>43280</v>
      </c>
      <c r="K7" s="5">
        <v>5</v>
      </c>
      <c r="L7" s="6">
        <v>0.05</v>
      </c>
      <c r="M7" s="8">
        <f>IFERROR(IF(AND(Date[[#This Row],[Valoare inițială]]&gt;0,Date[[#This Row],[Valoare inițială]]&lt;&gt;Date[[#This Row],[Avans]]),-1*PMT(Date[[#This Row],[Rată împrumut]]/12,Date[[#This Row],[Perioada de împrumut în ani]]*12,Date[[#This Row],[Valoare inițială]]-Date[[#This Row],[Avans]]),0),0)</f>
        <v>1698.4110279609843</v>
      </c>
      <c r="N7" s="7">
        <v>120</v>
      </c>
      <c r="O7" s="8">
        <f>IFERROR(Date[[#This Row],[Costuri operaționale lunare]]+Date[[#This Row],[Plata lunară]],"")</f>
        <v>1818.4110279609843</v>
      </c>
      <c r="P7" s="7">
        <v>4500</v>
      </c>
      <c r="Q7" s="8">
        <f>IFERROR(IF(Date[[#This Row],[Valoare inițială]]&gt;0,SLN(Date[[#This Row],[Valoare inițială]],Date[[#This Row],[Valoare estimată la sfârșitul perioadei de împrumut]],Date[[#This Row],[Ani de funcționare rămași ]]),0),0)</f>
        <v>24250</v>
      </c>
      <c r="R7" s="8">
        <f>IFERROR(Date[[#This Row],[Amortizare anuală liniară]]/12,0)</f>
        <v>2020.8333333333333</v>
      </c>
      <c r="S7" s="8">
        <f ca="1">IFERROR(Date[[#This Row],[Valoare inițială]]-(Date[[#This Row],[Amortizare anuală liniară]]*((TODAY()-Date[[#This Row],[Data achiziționării sau închirierii]])/365)),0)</f>
        <v>150000</v>
      </c>
    </row>
    <row r="8" spans="2:19" ht="30" customHeight="1" x14ac:dyDescent="0.25">
      <c r="B8" s="4"/>
      <c r="C8" s="3"/>
      <c r="D8" s="3"/>
      <c r="E8" s="3"/>
      <c r="F8" s="3"/>
      <c r="G8" s="5"/>
      <c r="H8" s="7"/>
      <c r="I8" s="7"/>
      <c r="J8" s="9"/>
      <c r="K8" s="5"/>
      <c r="L8" s="6"/>
      <c r="M8" s="8">
        <f>IFERROR(IF(AND(Date[[#This Row],[Valoare inițială]]&gt;0,Date[[#This Row],[Valoare inițială]]&lt;&gt;Date[[#This Row],[Avans]]),-1*PMT(Date[[#This Row],[Rată împrumut]]/12,Date[[#This Row],[Perioada de împrumut în ani]]*12,Date[[#This Row],[Valoare inițială]]-Date[[#This Row],[Avans]]),0),0)</f>
        <v>0</v>
      </c>
      <c r="N8" s="7"/>
      <c r="O8" s="8">
        <f>IFERROR(Date[[#This Row],[Costuri operaționale lunare]]+Date[[#This Row],[Plata lunară]],"")</f>
        <v>0</v>
      </c>
      <c r="P8" s="7"/>
      <c r="Q8" s="8">
        <f>IFERROR(IF(Date[[#This Row],[Valoare inițială]]&gt;0,SLN(Date[[#This Row],[Valoare inițială]],Date[[#This Row],[Valoare estimată la sfârșitul perioadei de împrumut]],Date[[#This Row],[Ani de funcționare rămași ]]),0),0)</f>
        <v>0</v>
      </c>
      <c r="R8" s="8">
        <f>IFERROR(Date[[#This Row],[Amortizare anuală liniară]]/12,0)</f>
        <v>0</v>
      </c>
      <c r="S8" s="8">
        <f ca="1">IFERROR(Date[[#This Row],[Valoare inițială]]-(Date[[#This Row],[Amortizare anuală liniară]]*((TODAY()-Date[[#This Row],[Data achiziționării sau închirierii]])/365)),0)</f>
        <v>0</v>
      </c>
    </row>
    <row r="9" spans="2:19" ht="30" customHeight="1" x14ac:dyDescent="0.25">
      <c r="B9" s="4"/>
      <c r="C9" s="3"/>
      <c r="D9" s="3"/>
      <c r="E9" s="3"/>
      <c r="F9" s="3"/>
      <c r="G9" s="5"/>
      <c r="H9" s="7"/>
      <c r="I9" s="7"/>
      <c r="J9" s="9"/>
      <c r="K9" s="5"/>
      <c r="L9" s="6"/>
      <c r="M9" s="8">
        <f>IFERROR(IF(AND(Date[[#This Row],[Valoare inițială]]&gt;0,Date[[#This Row],[Valoare inițială]]&lt;&gt;Date[[#This Row],[Avans]]),-1*PMT(Date[[#This Row],[Rată împrumut]]/12,Date[[#This Row],[Perioada de împrumut în ani]]*12,Date[[#This Row],[Valoare inițială]]-Date[[#This Row],[Avans]]),0),0)</f>
        <v>0</v>
      </c>
      <c r="N9" s="7"/>
      <c r="O9" s="8">
        <f>IFERROR(Date[[#This Row],[Costuri operaționale lunare]]+Date[[#This Row],[Plata lunară]],"")</f>
        <v>0</v>
      </c>
      <c r="P9" s="7"/>
      <c r="Q9" s="8">
        <f>IFERROR(IF(Date[[#This Row],[Valoare inițială]]&gt;0,SLN(Date[[#This Row],[Valoare inițială]],Date[[#This Row],[Valoare estimată la sfârșitul perioadei de împrumut]],Date[[#This Row],[Ani de funcționare rămași ]]),0),0)</f>
        <v>0</v>
      </c>
      <c r="R9" s="8">
        <f>IFERROR(Date[[#This Row],[Amortizare anuală liniară]]/12,0)</f>
        <v>0</v>
      </c>
      <c r="S9" s="8">
        <f ca="1">IFERROR(Date[[#This Row],[Valoare inițială]]-(Date[[#This Row],[Amortizare anuală liniară]]*((TODAY()-Date[[#This Row],[Data achiziționării sau închirierii]])/365)),0)</f>
        <v>0</v>
      </c>
    </row>
  </sheetData>
  <mergeCells count="6">
    <mergeCell ref="G1:J1"/>
    <mergeCell ref="K1:M1"/>
    <mergeCell ref="B3:G3"/>
    <mergeCell ref="H3:S3"/>
    <mergeCell ref="B1:F1"/>
    <mergeCell ref="N1:O1"/>
  </mergeCells>
  <dataValidations count="26">
    <dataValidation allowBlank="1" showInputMessage="1" showErrorMessage="1" prompt="Creați o listă de inventar a echipamentului în această foaie de lucru. Introduceți detalii despre echipamente în tabelul Date pentru a calcula plata, amortizarea și valoarea. Utilizați slicere în celulele G1-N1 pentru a filtra datele" sqref="A1"/>
    <dataValidation allowBlank="1" showInputMessage="1" showErrorMessage="1" prompt="Slicerul de locație se află în această celulă. Utilizați acest slicer pentru a filtra informațiile în funcție de locație" sqref="G1:J1"/>
    <dataValidation allowBlank="1" showInputMessage="1" showErrorMessage="1" prompt="Slicerul de stare se află în această celulă. Utilizați acest slicer pentru a filtra informațiile în funcție de starea echipamentului" sqref="K1:M1"/>
    <dataValidation allowBlank="1" showInputMessage="1" showErrorMessage="1" prompt="Slicerul pentru anii de funcționare rămași se află în această celulă. Utilizați acest slicer pentru a filtra informațiile în funcție de anii de funcționare rămași" sqref="N1"/>
    <dataValidation allowBlank="1" showInputMessage="1" showErrorMessage="1" prompt="Introduceți informații despre starea fizică a echipamentului în coloanele B-G din tabelul de mai jos" sqref="B3:G3"/>
    <dataValidation allowBlank="1" showInputMessage="1" showErrorMessage="1" prompt="Introduceți informații despre situația financiară a echipamentului în coloanele H-S din tabelul de mai jos" sqref="H3:S3"/>
    <dataValidation allowBlank="1" showInputMessage="1" showErrorMessage="1" prompt="Introduceți numărul activului sau de serie în această coloană, sub acest titlu. Utilizați filtrele de titluri pentru a găsi anumite intrări" sqref="B4"/>
    <dataValidation allowBlank="1" showInputMessage="1" showErrorMessage="1" prompt="Introduceți descrierea articolului (marcă și model) în această coloană, sub acest titlu" sqref="C4"/>
    <dataValidation allowBlank="1" showInputMessage="1" showErrorMessage="1" prompt="Introduceți locația în această coloană, sub acest titlu" sqref="D4"/>
    <dataValidation allowBlank="1" showInputMessage="1" showErrorMessage="1" prompt="Introduceți starea în această coloană, sub acest titlu" sqref="E4"/>
    <dataValidation allowBlank="1" showInputMessage="1" showErrorMessage="1" prompt="Introduceți distribuitorul în această coloană, sub acest titlu" sqref="F4"/>
    <dataValidation allowBlank="1" showInputMessage="1" showErrorMessage="1" prompt="Introduceți anii de funcționare rămași în această coloană, sub acest titlu" sqref="G4"/>
    <dataValidation allowBlank="1" showInputMessage="1" showErrorMessage="1" prompt="Introduceți valoarea inițială în această coloană, sub acest titlu" sqref="H4"/>
    <dataValidation allowBlank="1" showInputMessage="1" showErrorMessage="1" prompt="Introduceți avansul în această coloană, sub acest titlu" sqref="I4"/>
    <dataValidation allowBlank="1" showInputMessage="1" showErrorMessage="1" prompt="Introduceți data achiziționării sau închirierii în această coloană, sub acest titlu" sqref="J4"/>
    <dataValidation allowBlank="1" showInputMessage="1" showErrorMessage="1" prompt="Introduceți perioada de împrumut în această coloană, sub acest titlu" sqref="K4"/>
    <dataValidation allowBlank="1" showInputMessage="1" showErrorMessage="1" prompt="Introduceți rata de împrumut în această coloană, sub acest titlu" sqref="L4"/>
    <dataValidation allowBlank="1" showInputMessage="1" showErrorMessage="1" prompt="Plata lunară se calculează automat în această coloană, sub acest titlu" sqref="M4"/>
    <dataValidation allowBlank="1" showInputMessage="1" showErrorMessage="1" prompt="Introduceți costurile operaționale lunare în această coloană, sub acest titlu" sqref="N4"/>
    <dataValidation allowBlank="1" showInputMessage="1" showErrorMessage="1" prompt="Costul lunar total se calculează automat în această coloană, sub acest titlu" sqref="O4"/>
    <dataValidation allowBlank="1" showInputMessage="1" showErrorMessage="1" prompt="Introduceți valoarea estimată la sfârșitul perioadei de împrumut în această coloană, sub acest titlu" sqref="P4"/>
    <dataValidation allowBlank="1" showInputMessage="1" showErrorMessage="1" prompt="Amortizarea anuală liniară se calculează automat în această coloană, sub acest titlu" sqref="Q4"/>
    <dataValidation allowBlank="1" showInputMessage="1" showErrorMessage="1" prompt="Amortizarea lunară liniară se calculează automat în această coloană, sub acest titlu" sqref="R4"/>
    <dataValidation allowBlank="1" showInputMessage="1" showErrorMessage="1" prompt="Valoarea curentă se calculează automat în această coloană, sub acest titlu" sqref="S4"/>
    <dataValidation allowBlank="1" showInputMessage="1" showErrorMessage="1" prompt="Titlul acestei foi de lucru se află în această celulă. Slicerele pentru locație, stare și anii de funcționare rămași se află în celulele din dreapta" sqref="B1:F1"/>
    <dataValidation allowBlank="1" showInputMessage="1" showErrorMessage="1" prompt="Introduceți detalii despre echipament în tabelul Date de mai jos" sqref="B2"/>
  </dataValidations>
  <printOptions horizontalCentered="1"/>
  <pageMargins left="0.25" right="0.25" top="0.75" bottom="0.75" header="0.3" footer="0.3"/>
  <pageSetup scale="45" fitToHeight="0" orientation="landscape" r:id="rId1"/>
  <headerFooter differentFirst="1">
    <oddFooter>Page &amp;P of &amp;N</oddFooter>
  </headerFooter>
  <ignoredErrors>
    <ignoredError sqref="M6:M9 O8:O9 Q6 Q8:Q9 S8:S9" emptyCellReference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LISTĂ DE INVENTAR ECHIPAMENT</vt:lpstr>
      <vt:lpstr>'LISTĂ DE INVENTAR ECHIPAMENT'!Print_Titles</vt:lpstr>
      <vt:lpstr>TitluColoană1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2018-06-29T11:45:29Z</dcterms:created>
  <dcterms:modified xsi:type="dcterms:W3CDTF">2018-06-29T11:45:29Z</dcterms:modified>
</cp:coreProperties>
</file>