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4"/>
  <workbookPr filterPrivacy="1"/>
  <xr:revisionPtr revIDLastSave="0" documentId="13_ncr:1_{10E5D3AB-D1E9-4B79-892E-8324AC3009E6}" xr6:coauthVersionLast="41" xr6:coauthVersionMax="41" xr10:uidLastSave="{00000000-0000-0000-0000-000000000000}"/>
  <bookViews>
    <workbookView xWindow="-120" yWindow="-120" windowWidth="28800" windowHeight="16110" xr2:uid="{00000000-000D-0000-FFFF-FFFF00000000}"/>
  </bookViews>
  <sheets>
    <sheet name="UTILIZAREA REGISTRULUI DE LUCRU" sheetId="3" r:id="rId1"/>
    <sheet name="CATALOG" sheetId="1" r:id="rId2"/>
  </sheets>
  <definedNames>
    <definedName name="Catalog">CATALOG!$H$3:$T$5</definedName>
    <definedName name="RegiuneTitlu1..F20">CATALOG!$B$17</definedName>
    <definedName name="RegiuneTitluRând1..T5">CATALOG!$G$3</definedName>
    <definedName name="RegiuneTitluRând2..W8">CATALOG!$E$7</definedName>
    <definedName name="Titlu1">Note[[#Headers],[Numele elevului]]</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 l="1"/>
  <c r="D11" i="1" l="1"/>
  <c r="F11" i="1" l="1"/>
  <c r="E11" i="1"/>
  <c r="D12" i="1" l="1"/>
  <c r="D13" i="1"/>
  <c r="D14" i="1"/>
  <c r="D15" i="1"/>
  <c r="E15" i="1" l="1"/>
  <c r="F15" i="1"/>
  <c r="E14" i="1"/>
  <c r="F14" i="1"/>
  <c r="E12" i="1"/>
  <c r="F12" i="1"/>
  <c r="E13" i="1"/>
  <c r="F13" i="1"/>
  <c r="D18" i="1"/>
  <c r="E18" i="1" s="1"/>
  <c r="D19" i="1"/>
  <c r="E19" i="1" s="1"/>
  <c r="D20" i="1"/>
  <c r="E20" i="1" s="1"/>
  <c r="F18" i="1" l="1"/>
  <c r="F20" i="1"/>
  <c r="F19" i="1"/>
</calcChain>
</file>

<file path=xl/sharedStrings.xml><?xml version="1.0" encoding="utf-8"?>
<sst xmlns="http://schemas.openxmlformats.org/spreadsheetml/2006/main" count="123" uniqueCount="56">
  <si>
    <t>INSTRUCȚIUNI</t>
  </si>
  <si>
    <t xml:space="preserve">1. Completați cu numele școlii, informații despre curs, numele elevilor și ID-urile lor (opțional).   </t>
  </si>
  <si>
    <t>2. Ajustați tabelul de Note și medie generală pentru a se potrivi cu sistemul de note tipic utilizat.</t>
  </si>
  <si>
    <t xml:space="preserve">3. Completați numele temelor sau testelor începând cu celula G7, împreună cu procentul valorii fiecăruia (de exemplu, „Final” și „50%”). </t>
  </si>
  <si>
    <t>Utilizați comanda „Zonă de imprimare” din meniul Aspect pagină dacă doriți să schimbați zona care se imprimă.</t>
  </si>
  <si>
    <t>Introduceți fiecare temă sau test și procentul lor din nota totală în celulele G7-W8.</t>
  </si>
  <si>
    <t>NUMELE ȘCOLII</t>
  </si>
  <si>
    <t>Numele profesorului</t>
  </si>
  <si>
    <t>Curs/proiect</t>
  </si>
  <si>
    <t>An/semestru/trimestru</t>
  </si>
  <si>
    <t>Numele elevului</t>
  </si>
  <si>
    <t>Rezumat curs</t>
  </si>
  <si>
    <t xml:space="preserve"> Medie</t>
  </si>
  <si>
    <t xml:space="preserve"> Scor maxim</t>
  </si>
  <si>
    <t xml:space="preserve"> Scor minim</t>
  </si>
  <si>
    <t>ID elev</t>
  </si>
  <si>
    <t>Scor</t>
  </si>
  <si>
    <t>Numele temei sau testului</t>
  </si>
  <si>
    <t>Procent (total trebuie să fie 100%)</t>
  </si>
  <si>
    <t>Calificativ literă</t>
  </si>
  <si>
    <t>Medie generală</t>
  </si>
  <si>
    <t>Coloana6</t>
  </si>
  <si>
    <t/>
  </si>
  <si>
    <t>F</t>
  </si>
  <si>
    <t>Coloana7</t>
  </si>
  <si>
    <t>D-</t>
  </si>
  <si>
    <t>Coloana8</t>
  </si>
  <si>
    <t>D</t>
  </si>
  <si>
    <t>Coloana9</t>
  </si>
  <si>
    <t>D+</t>
  </si>
  <si>
    <t>Coloana10</t>
  </si>
  <si>
    <t>C-</t>
  </si>
  <si>
    <t>Coloana11</t>
  </si>
  <si>
    <t>C</t>
  </si>
  <si>
    <t>Coloana12</t>
  </si>
  <si>
    <t>C+</t>
  </si>
  <si>
    <t>Coloana13</t>
  </si>
  <si>
    <t>B-</t>
  </si>
  <si>
    <t>Coloana14</t>
  </si>
  <si>
    <t>B</t>
  </si>
  <si>
    <t>Coloana15</t>
  </si>
  <si>
    <t>B+</t>
  </si>
  <si>
    <t>Coloana16</t>
  </si>
  <si>
    <t>A-</t>
  </si>
  <si>
    <t>Coloana17</t>
  </si>
  <si>
    <t>A</t>
  </si>
  <si>
    <t>Coloana18</t>
  </si>
  <si>
    <t>A+</t>
  </si>
  <si>
    <t>Coloana19</t>
  </si>
  <si>
    <t>Coloana20</t>
  </si>
  <si>
    <t>Coloana21</t>
  </si>
  <si>
    <t>Coloana22</t>
  </si>
  <si>
    <r>
      <rPr>
        <b/>
        <sz val="11"/>
        <rFont val="Calibri"/>
        <family val="2"/>
        <charset val="238"/>
      </rPr>
      <t xml:space="preserve">Instrucțiuni: </t>
    </r>
    <r>
      <rPr>
        <sz val="11"/>
        <color theme="6" tint="-0.249977111117893"/>
        <rFont val="Calibri"/>
        <family val="2"/>
        <charset val="238"/>
      </rPr>
      <t>Asigurați-vă că salvați copii backup ale notelor dvs.</t>
    </r>
  </si>
  <si>
    <r>
      <t>Utilizați foaia de lucru CATALOG pentru a calcula notele, unde fiecare temă este echivalată cu un număr stabilit de puncte.</t>
    </r>
    <r>
      <rPr>
        <sz val="10"/>
        <color rgb="FF000000"/>
        <rFont val="Calibri"/>
        <family val="2"/>
        <charset val="238"/>
      </rPr>
      <t xml:space="preserve"> </t>
    </r>
  </si>
  <si>
    <t>4. Completați rezultatele pentru fiecare elev, pentru fiecare temă sau testare. Coloanele „Scor”, „Calificativ literă” și „generală” sunt calculate automat, dar le puteți înlocui dacă doriți. Modul în care sunt calculate notele, media și nota finală sunt incomplete până la completarea cu toate notele.</t>
  </si>
  <si>
    <t xml:space="preserve">Scorul, calificativul Calificativ literă și media generală nu sunt valide până la finalizarea 100% a testelor și temelor.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</si>
</sst>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7" x14ac:knownFonts="1">
    <font>
      <sz val="11"/>
      <name val="Calibri"/>
      <family val="2"/>
    </font>
    <font>
      <sz val="20"/>
      <color theme="4" tint="-0.499984740745262"/>
      <name val="Corbel"/>
      <family val="2"/>
      <scheme val="major"/>
    </font>
    <font>
      <sz val="14"/>
      <color theme="3"/>
      <name val="Corbel"/>
      <family val="2"/>
      <scheme val="major"/>
    </font>
    <font>
      <sz val="18"/>
      <color theme="3"/>
      <name val="Corbel"/>
      <family val="2"/>
      <scheme val="major"/>
    </font>
    <font>
      <sz val="11"/>
      <color theme="1"/>
      <name val="Calibri"/>
      <family val="2"/>
    </font>
    <font>
      <sz val="11"/>
      <name val="Calibri"/>
      <family val="2"/>
    </font>
    <font>
      <sz val="11"/>
      <color rgb="FF006100"/>
      <name val="Calibri"/>
      <family val="2"/>
    </font>
    <font>
      <sz val="11"/>
      <color rgb="FF9C0006"/>
      <name val="Calibri"/>
      <family val="2"/>
    </font>
    <font>
      <b/>
      <sz val="11"/>
      <color theme="3"/>
      <name val="Calibri"/>
      <family val="2"/>
    </font>
    <font>
      <b/>
      <sz val="11"/>
      <color theme="0"/>
      <name val="Calibri"/>
      <family val="2"/>
    </font>
    <font>
      <b/>
      <sz val="11"/>
      <color theme="1"/>
      <name val="Calibri"/>
      <family val="2"/>
    </font>
    <font>
      <sz val="11"/>
      <color theme="0"/>
      <name val="Calibri"/>
      <family val="2"/>
    </font>
    <font>
      <i/>
      <sz val="11"/>
      <color theme="1" tint="0.34998626667073579"/>
      <name val="Calibri"/>
      <family val="2"/>
    </font>
    <font>
      <sz val="11"/>
      <color rgb="FFFF0000"/>
      <name val="Calibri"/>
      <family val="2"/>
    </font>
    <font>
      <b/>
      <sz val="11"/>
      <color rgb="FFFA7D00"/>
      <name val="Calibri"/>
      <family val="2"/>
    </font>
    <font>
      <sz val="11"/>
      <color rgb="FF3F3F76"/>
      <name val="Calibri"/>
      <family val="2"/>
    </font>
    <font>
      <b/>
      <sz val="11"/>
      <color rgb="FF3F3F3F"/>
      <name val="Calibri"/>
      <family val="2"/>
    </font>
    <font>
      <sz val="11"/>
      <color rgb="FF9C5700"/>
      <name val="Calibri"/>
      <family val="2"/>
    </font>
    <font>
      <sz val="11"/>
      <color rgb="FFFA7D00"/>
      <name val="Calibri"/>
      <family val="2"/>
    </font>
    <font>
      <sz val="11"/>
      <color theme="1"/>
      <name val="Calibri"/>
      <family val="2"/>
      <charset val="238"/>
    </font>
    <font>
      <b/>
      <sz val="11"/>
      <color theme="3"/>
      <name val="Calibri"/>
      <family val="2"/>
      <charset val="238"/>
    </font>
    <font>
      <sz val="11"/>
      <name val="Calibri"/>
      <family val="2"/>
      <charset val="238"/>
    </font>
    <font>
      <sz val="10"/>
      <color rgb="FF000000"/>
      <name val="Calibri"/>
      <family val="2"/>
      <charset val="238"/>
    </font>
    <font>
      <b/>
      <sz val="11"/>
      <name val="Calibri"/>
      <family val="2"/>
      <charset val="238"/>
    </font>
    <font>
      <sz val="11"/>
      <color theme="6" tint="-0.249977111117893"/>
      <name val="Calibri"/>
      <family val="2"/>
      <charset val="238"/>
    </font>
    <font>
      <b/>
      <sz val="11"/>
      <color theme="0"/>
      <name val="Calibri"/>
      <family val="2"/>
      <charset val="238"/>
    </font>
    <font>
      <sz val="11"/>
      <color theme="4" tint="-0.249977111117893"/>
      <name val="Calibri"/>
      <family val="2"/>
      <charset val="238"/>
    </font>
  </fonts>
  <fills count="3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op>
      <bottom/>
      <diagonal/>
    </border>
    <border>
      <left/>
      <right/>
      <top/>
      <bottom style="thin">
        <color theme="4"/>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0" fontId="1" fillId="0" borderId="6" applyNumberFormat="0" applyFill="0" applyProtection="0">
      <alignment horizontal="left"/>
    </xf>
    <xf numFmtId="0" fontId="2" fillId="0" borderId="0" applyNumberFormat="0" applyFill="0" applyProtection="0">
      <alignment horizontal="left"/>
    </xf>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8" fillId="0" borderId="8" applyNumberFormat="0" applyFill="0" applyAlignment="0" applyProtection="0"/>
    <xf numFmtId="0" fontId="5" fillId="4" borderId="7" applyNumberFormat="0" applyAlignment="0" applyProtection="0"/>
    <xf numFmtId="0" fontId="12"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17" fillId="7" borderId="0" applyNumberFormat="0" applyBorder="0" applyAlignment="0" applyProtection="0"/>
    <xf numFmtId="0" fontId="15" fillId="8" borderId="9" applyNumberFormat="0" applyAlignment="0" applyProtection="0"/>
    <xf numFmtId="0" fontId="16" fillId="9" borderId="10" applyNumberFormat="0" applyAlignment="0" applyProtection="0"/>
    <xf numFmtId="0" fontId="14" fillId="9" borderId="9" applyNumberFormat="0" applyAlignment="0" applyProtection="0"/>
    <xf numFmtId="0" fontId="18" fillId="0" borderId="11" applyNumberFormat="0" applyFill="0" applyAlignment="0" applyProtection="0"/>
    <xf numFmtId="0" fontId="9" fillId="10" borderId="12" applyNumberFormat="0" applyAlignment="0" applyProtection="0"/>
    <xf numFmtId="0" fontId="13" fillId="0" borderId="0" applyNumberFormat="0" applyFill="0" applyBorder="0" applyAlignment="0" applyProtection="0"/>
    <xf numFmtId="0" fontId="10" fillId="0" borderId="13" applyNumberFormat="0" applyFill="0" applyAlignment="0" applyProtection="0"/>
    <xf numFmtId="0" fontId="1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33">
    <xf numFmtId="0" fontId="0" fillId="0" borderId="0" xfId="0">
      <alignment wrapText="1"/>
    </xf>
    <xf numFmtId="0" fontId="1" fillId="0" borderId="6" xfId="1">
      <alignment horizontal="left"/>
    </xf>
    <xf numFmtId="0" fontId="0" fillId="0" borderId="0" xfId="0" applyFont="1">
      <alignment wrapText="1"/>
    </xf>
    <xf numFmtId="0" fontId="0" fillId="0" borderId="0" xfId="0">
      <alignment wrapText="1"/>
    </xf>
    <xf numFmtId="0" fontId="0" fillId="0" borderId="0" xfId="0" applyAlignment="1">
      <alignment vertical="center" wrapText="1"/>
    </xf>
    <xf numFmtId="0" fontId="0" fillId="0" borderId="0" xfId="0" applyFont="1" applyFill="1" applyBorder="1">
      <alignment wrapText="1"/>
    </xf>
    <xf numFmtId="168" fontId="0" fillId="0" borderId="0" xfId="0" applyNumberFormat="1" applyFont="1" applyFill="1" applyBorder="1">
      <alignment wrapText="1"/>
    </xf>
    <xf numFmtId="0" fontId="20" fillId="0" borderId="0" xfId="11" applyFont="1" applyAlignment="1">
      <alignment horizontal="center" vertical="center" wrapText="1"/>
    </xf>
    <xf numFmtId="0" fontId="21" fillId="0" borderId="0" xfId="0" applyFont="1">
      <alignment wrapText="1"/>
    </xf>
    <xf numFmtId="0" fontId="21" fillId="0" borderId="0" xfId="0" applyFont="1" applyAlignment="1">
      <alignment vertical="center" wrapText="1"/>
    </xf>
    <xf numFmtId="0" fontId="25" fillId="2" borderId="2" xfId="0" applyFont="1" applyFill="1" applyBorder="1">
      <alignment wrapText="1"/>
    </xf>
    <xf numFmtId="168" fontId="19" fillId="3" borderId="5" xfId="0" applyNumberFormat="1" applyFont="1" applyFill="1" applyBorder="1">
      <alignment wrapText="1"/>
    </xf>
    <xf numFmtId="0" fontId="19" fillId="3" borderId="5" xfId="0" applyFont="1" applyFill="1" applyBorder="1">
      <alignment wrapText="1"/>
    </xf>
    <xf numFmtId="168" fontId="19" fillId="0" borderId="2" xfId="0" applyNumberFormat="1" applyFont="1" applyBorder="1">
      <alignment wrapText="1"/>
    </xf>
    <xf numFmtId="0" fontId="19" fillId="0" borderId="2" xfId="0" applyFont="1" applyBorder="1">
      <alignment wrapText="1"/>
    </xf>
    <xf numFmtId="0" fontId="26" fillId="3" borderId="3" xfId="0" applyFont="1" applyFill="1" applyBorder="1">
      <alignment wrapText="1"/>
    </xf>
    <xf numFmtId="9" fontId="26" fillId="3" borderId="3" xfId="0" applyNumberFormat="1" applyFont="1" applyFill="1" applyBorder="1" applyAlignment="1">
      <alignment horizontal="left"/>
    </xf>
    <xf numFmtId="0" fontId="26" fillId="0" borderId="0" xfId="0" applyFont="1">
      <alignment wrapText="1"/>
    </xf>
    <xf numFmtId="0" fontId="26" fillId="0" borderId="0" xfId="0" applyFont="1" applyAlignment="1">
      <alignment horizontal="left"/>
    </xf>
    <xf numFmtId="0" fontId="26" fillId="3" borderId="4" xfId="0" applyFont="1" applyFill="1" applyBorder="1">
      <alignment wrapText="1"/>
    </xf>
    <xf numFmtId="0" fontId="26" fillId="3" borderId="4" xfId="0" applyFont="1" applyFill="1" applyBorder="1" applyAlignment="1">
      <alignment horizontal="left"/>
    </xf>
    <xf numFmtId="0" fontId="19" fillId="3" borderId="2" xfId="0" applyFont="1" applyFill="1" applyBorder="1">
      <alignment wrapText="1"/>
    </xf>
    <xf numFmtId="168" fontId="19" fillId="3" borderId="2" xfId="0" applyNumberFormat="1" applyFont="1" applyFill="1" applyBorder="1">
      <alignment wrapText="1"/>
    </xf>
    <xf numFmtId="0" fontId="25" fillId="2" borderId="1" xfId="0" applyFont="1" applyFill="1" applyBorder="1">
      <alignment wrapText="1"/>
    </xf>
    <xf numFmtId="0" fontId="25" fillId="2" borderId="2" xfId="0" applyFont="1" applyFill="1" applyBorder="1">
      <alignment wrapText="1"/>
    </xf>
    <xf numFmtId="0" fontId="19" fillId="3" borderId="2" xfId="0" applyFont="1" applyFill="1" applyBorder="1">
      <alignment wrapText="1"/>
    </xf>
    <xf numFmtId="0" fontId="19" fillId="0" borderId="2" xfId="0" applyFont="1" applyBorder="1">
      <alignment wrapText="1"/>
    </xf>
    <xf numFmtId="0" fontId="19" fillId="3" borderId="5" xfId="0" applyFont="1" applyFill="1" applyBorder="1">
      <alignment wrapText="1"/>
    </xf>
    <xf numFmtId="0" fontId="0" fillId="0" borderId="0" xfId="0">
      <alignment wrapText="1"/>
    </xf>
    <xf numFmtId="0" fontId="2" fillId="0" borderId="0" xfId="2">
      <alignment horizontal="left"/>
    </xf>
    <xf numFmtId="0" fontId="2" fillId="0" borderId="0" xfId="2" applyAlignment="1">
      <alignment horizontal="left" vertical="center"/>
    </xf>
    <xf numFmtId="0" fontId="0" fillId="0" borderId="0" xfId="0" applyFont="1" applyAlignment="1">
      <alignment horizontal="right"/>
    </xf>
    <xf numFmtId="0" fontId="0" fillId="0" borderId="0" xfId="0" applyFont="1" applyAlignment="1">
      <alignment horizontal="righ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3" builtinId="26" customBuiltin="1"/>
    <cellStyle name="Calcul" xfId="18" builtinId="22" customBuiltin="1"/>
    <cellStyle name="Celulă legată" xfId="19" builtinId="24" customBuiltin="1"/>
    <cellStyle name="Eronat" xfId="14" builtinId="27" customBuiltin="1"/>
    <cellStyle name="Ieșire" xfId="17" builtinId="21" customBuiltin="1"/>
    <cellStyle name="Intrare" xfId="16" builtinId="20" customBuiltin="1"/>
    <cellStyle name="Monedă" xfId="5" builtinId="4" customBuiltin="1"/>
    <cellStyle name="Monedă [0]" xfId="6" builtinId="7" customBuiltin="1"/>
    <cellStyle name="Neutru" xfId="15" builtinId="28" customBuiltin="1"/>
    <cellStyle name="Normal" xfId="0" builtinId="0" customBuiltin="1"/>
    <cellStyle name="Notă" xfId="9" builtinId="10" customBuiltin="1"/>
    <cellStyle name="Procent" xfId="7" builtinId="5" customBuiltin="1"/>
    <cellStyle name="Text avertisment" xfId="21" builtinId="11" customBuiltin="1"/>
    <cellStyle name="Text explicativ" xfId="10" builtinId="53" customBuiltin="1"/>
    <cellStyle name="Titlu" xfId="12" builtinId="15" customBuiltin="1"/>
    <cellStyle name="Titlu 1" xfId="1" builtinId="16" customBuiltin="1"/>
    <cellStyle name="Titlu 2" xfId="2" builtinId="17" customBuiltin="1"/>
    <cellStyle name="Titlu 3" xfId="8" builtinId="18" customBuiltin="1"/>
    <cellStyle name="Titlu 4" xfId="11" builtinId="19" customBuiltin="1"/>
    <cellStyle name="Total" xfId="22" builtinId="25" customBuiltin="1"/>
    <cellStyle name="Verificare celulă" xfId="20" builtinId="23" customBuiltin="1"/>
    <cellStyle name="Virgulă" xfId="3" builtinId="3" customBuiltin="1"/>
    <cellStyle name="Virgulă [0]" xfId="4" builtinId="6" customBuiltin="1"/>
  </cellStyles>
  <dxfs count="23">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1"/>
        <color auto="1"/>
        <name val="Calibri"/>
        <family val="2"/>
        <charset val="238"/>
        <scheme val="none"/>
      </font>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b val="0"/>
        <i val="0"/>
        <strike val="0"/>
        <condense val="0"/>
        <extend val="0"/>
        <outline val="0"/>
        <shadow val="0"/>
        <u val="none"/>
        <vertAlign val="baseline"/>
        <sz val="10"/>
        <color theme="1"/>
        <name val="Calibri"/>
        <family val="2"/>
        <charset val="238"/>
        <scheme val="none"/>
      </font>
      <border diagonalUp="0" diagonalDown="0" outline="0">
        <left/>
        <right/>
        <top/>
        <bottom/>
      </border>
    </dxf>
    <dxf>
      <font>
        <strike val="0"/>
        <outline val="0"/>
        <shadow val="0"/>
        <u val="none"/>
        <vertAlign val="baseline"/>
        <sz val="11"/>
        <color theme="1"/>
        <name val="Calibri"/>
        <family val="2"/>
        <charset val="23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Note" displayName="Note" ref="B10:W15" totalsRowDxfId="22">
  <autoFilter ref="B10:W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000-000001000000}" name="Numele elevului" totalsRowLabel="Total" totalsRowDxfId="0"/>
    <tableColumn id="2" xr3:uid="{00000000-0010-0000-0000-000002000000}" name="ID elev" totalsRowDxfId="1"/>
    <tableColumn id="3" xr3:uid="{00000000-0010-0000-0000-000003000000}" name="Scor" totalsRowDxfId="2">
      <calculatedColumnFormula>(IF(SUM(Note[[#This Row],[Coloana6]:[Coloana22]]),ROUND(SUMPRODUCT($G$8:$W$8,Note[[#This Row],[Coloana6]:[Coloana22]]),2),""))</calculatedColumnFormula>
    </tableColumn>
    <tableColumn id="4" xr3:uid="{00000000-0010-0000-0000-000004000000}" name="Calificativ literă" totalsRowDxfId="3">
      <calculatedColumnFormula>IF(Note[[#This Row],[Scor]]&lt;&gt;"",HLOOKUP(Note[[#This Row],[Scor]],Catalog,2),"")</calculatedColumnFormula>
    </tableColumn>
    <tableColumn id="5" xr3:uid="{00000000-0010-0000-0000-000005000000}" name="Medie generală" totalsRowDxfId="4">
      <calculatedColumnFormula>IF(Note[[#This Row],[Scor]]&lt;&gt;"",HLOOKUP(Note[[#This Row],[Scor]],Catalog,3),"")</calculatedColumnFormula>
    </tableColumn>
    <tableColumn id="6" xr3:uid="{00000000-0010-0000-0000-000006000000}" name="Coloana6" totalsRowDxfId="5"/>
    <tableColumn id="7" xr3:uid="{00000000-0010-0000-0000-000007000000}" name="Coloana7" totalsRowDxfId="6"/>
    <tableColumn id="8" xr3:uid="{00000000-0010-0000-0000-000008000000}" name="Coloana8" totalsRowDxfId="7"/>
    <tableColumn id="9" xr3:uid="{00000000-0010-0000-0000-000009000000}" name="Coloana9" totalsRowDxfId="8"/>
    <tableColumn id="10" xr3:uid="{00000000-0010-0000-0000-00000A000000}" name="Coloana10" totalsRowDxfId="9"/>
    <tableColumn id="11" xr3:uid="{00000000-0010-0000-0000-00000B000000}" name="Coloana11" totalsRowDxfId="10"/>
    <tableColumn id="12" xr3:uid="{00000000-0010-0000-0000-00000C000000}" name="Coloana12" totalsRowDxfId="11"/>
    <tableColumn id="13" xr3:uid="{00000000-0010-0000-0000-00000D000000}" name="Coloana13" totalsRowDxfId="12"/>
    <tableColumn id="14" xr3:uid="{00000000-0010-0000-0000-00000E000000}" name="Coloana14" totalsRowDxfId="13"/>
    <tableColumn id="15" xr3:uid="{00000000-0010-0000-0000-00000F000000}" name="Coloana15" totalsRowDxfId="14"/>
    <tableColumn id="16" xr3:uid="{00000000-0010-0000-0000-000010000000}" name="Coloana16" totalsRowDxfId="15"/>
    <tableColumn id="17" xr3:uid="{00000000-0010-0000-0000-000011000000}" name="Coloana17" totalsRowDxfId="16"/>
    <tableColumn id="18" xr3:uid="{00000000-0010-0000-0000-000012000000}" name="Coloana18" totalsRowDxfId="17"/>
    <tableColumn id="19" xr3:uid="{00000000-0010-0000-0000-000013000000}" name="Coloana19" totalsRowDxfId="18"/>
    <tableColumn id="20" xr3:uid="{00000000-0010-0000-0000-000014000000}" name="Coloana20" totalsRowDxfId="19"/>
    <tableColumn id="21" xr3:uid="{00000000-0010-0000-0000-000015000000}" name="Coloana21" totalsRowDxfId="20"/>
    <tableColumn id="22" xr3:uid="{00000000-0010-0000-0000-000016000000}" name="Coloana22" totalsRowDxfId="21"/>
  </tableColumns>
  <tableStyleInfo name="TableStyleMedium2" showFirstColumn="0" showLastColumn="0" showRowStripes="1" showColumnStripes="0"/>
  <extLst>
    <ext xmlns:x14="http://schemas.microsoft.com/office/spreadsheetml/2009/9/main" uri="{504A1905-F514-4f6f-8877-14C23A59335A}">
      <x14:table altTextSummary="Introduceți Numele elevului, ID-ul elevului, Punctele și Numele temelor în acest tabel. Scorul, Procentul, Calificativul și media GPA se calculează automat"/>
    </ext>
  </extLst>
</table>
</file>

<file path=xl/theme/theme1.xml><?xml version="1.0" encoding="utf-8"?>
<a:theme xmlns:a="http://schemas.openxmlformats.org/drawingml/2006/main" name="SchoolAthleticBudget">
  <a:themeElements>
    <a:clrScheme name="Gradebook">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4E85E-7B4A-41AF-B3BB-801DC1C0C450}">
  <dimension ref="B1:B10"/>
  <sheetViews>
    <sheetView showGridLines="0" tabSelected="1" workbookViewId="0"/>
  </sheetViews>
  <sheetFormatPr defaultColWidth="9.140625" defaultRowHeight="15" x14ac:dyDescent="0.25"/>
  <cols>
    <col min="1" max="1" width="2.5703125" style="8" customWidth="1"/>
    <col min="2" max="2" width="67.28515625" style="9" customWidth="1"/>
    <col min="3" max="3" width="2.5703125" style="8" customWidth="1"/>
    <col min="4" max="16384" width="9.140625" style="8"/>
  </cols>
  <sheetData>
    <row r="1" spans="2:2" ht="36.200000000000003" customHeight="1" x14ac:dyDescent="0.25">
      <c r="B1" s="7" t="s">
        <v>0</v>
      </c>
    </row>
    <row r="2" spans="2:2" ht="30" x14ac:dyDescent="0.25">
      <c r="B2" s="8" t="s">
        <v>53</v>
      </c>
    </row>
    <row r="3" spans="2:2" x14ac:dyDescent="0.25">
      <c r="B3" s="8" t="s">
        <v>52</v>
      </c>
    </row>
    <row r="4" spans="2:2" ht="30" x14ac:dyDescent="0.25">
      <c r="B4" s="8" t="s">
        <v>1</v>
      </c>
    </row>
    <row r="5" spans="2:2" ht="30" x14ac:dyDescent="0.25">
      <c r="B5" s="8" t="s">
        <v>2</v>
      </c>
    </row>
    <row r="6" spans="2:2" ht="30" x14ac:dyDescent="0.25">
      <c r="B6" s="8" t="s">
        <v>3</v>
      </c>
    </row>
    <row r="7" spans="2:2" ht="60" customHeight="1" x14ac:dyDescent="0.25">
      <c r="B7" s="8" t="s">
        <v>54</v>
      </c>
    </row>
    <row r="8" spans="2:2" ht="30" x14ac:dyDescent="0.25">
      <c r="B8" s="8" t="s">
        <v>4</v>
      </c>
    </row>
    <row r="9" spans="2:2" ht="30" customHeight="1" x14ac:dyDescent="0.25">
      <c r="B9" s="8" t="s">
        <v>55</v>
      </c>
    </row>
    <row r="10" spans="2:2" ht="30" x14ac:dyDescent="0.25">
      <c r="B10" s="8" t="s">
        <v>5</v>
      </c>
    </row>
  </sheetData>
  <dataValidations count="2">
    <dataValidation allowBlank="1" showInputMessage="1" showErrorMessage="1" prompt="Instrucțiunile pentru utilizarea acestui registru de lucru se află în această foaie de lucru, în celulele B2 – B10 " sqref="A1" xr:uid="{037442C1-38C3-4FD0-9D9A-8414B88A2771}"/>
    <dataValidation allowBlank="1" showInputMessage="1" showErrorMessage="1" prompt="Instrucțiunile se află în celulele B2 – B10 de mai jos" sqref="B1" xr:uid="{6C3FE62F-E8D0-4D11-BC1B-8A49836930D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20"/>
  <sheetViews>
    <sheetView showGridLines="0" workbookViewId="0"/>
  </sheetViews>
  <sheetFormatPr defaultRowHeight="16.5" customHeight="1" x14ac:dyDescent="0.25"/>
  <cols>
    <col min="1" max="1" width="1.5703125" style="3" customWidth="1"/>
    <col min="2" max="2" width="29.140625" customWidth="1"/>
    <col min="3" max="3" width="17.5703125" customWidth="1"/>
    <col min="4" max="4" width="18.5703125" customWidth="1"/>
    <col min="5" max="5" width="18.85546875" customWidth="1"/>
    <col min="6" max="6" width="13.28515625" customWidth="1"/>
    <col min="7" max="7" width="15.85546875" customWidth="1"/>
    <col min="8" max="10" width="11.28515625" customWidth="1"/>
    <col min="11" max="23" width="12.28515625" customWidth="1"/>
  </cols>
  <sheetData>
    <row r="1" spans="2:23" ht="36.200000000000003" customHeight="1" x14ac:dyDescent="0.4">
      <c r="B1" s="1" t="s">
        <v>6</v>
      </c>
      <c r="C1" s="1"/>
      <c r="D1" s="1"/>
      <c r="E1" s="1"/>
      <c r="F1" s="1"/>
      <c r="G1" s="1"/>
      <c r="H1" s="1"/>
      <c r="I1" s="1"/>
      <c r="J1" s="1"/>
      <c r="K1" s="1"/>
      <c r="L1" s="1"/>
      <c r="M1" s="1"/>
      <c r="N1" s="1"/>
      <c r="O1" s="1"/>
      <c r="P1" s="1"/>
      <c r="Q1" s="1"/>
      <c r="R1" s="1"/>
      <c r="S1" s="1"/>
      <c r="T1" s="1"/>
    </row>
    <row r="2" spans="2:23" ht="16.5" customHeight="1" x14ac:dyDescent="0.25">
      <c r="B2" s="4"/>
      <c r="C2" s="4"/>
      <c r="D2" s="4"/>
      <c r="E2" s="4"/>
      <c r="F2" s="4"/>
    </row>
    <row r="3" spans="2:23" ht="16.5" customHeight="1" x14ac:dyDescent="0.25">
      <c r="B3" s="4"/>
      <c r="C3" s="4"/>
      <c r="D3" s="4"/>
      <c r="E3" s="4"/>
      <c r="F3" s="4"/>
      <c r="G3" s="15" t="s">
        <v>16</v>
      </c>
      <c r="H3" s="16">
        <v>0</v>
      </c>
      <c r="I3" s="16">
        <v>0.6</v>
      </c>
      <c r="J3" s="16">
        <v>0.63</v>
      </c>
      <c r="K3" s="16">
        <v>0.67</v>
      </c>
      <c r="L3" s="16">
        <v>0.7</v>
      </c>
      <c r="M3" s="16">
        <v>0.73</v>
      </c>
      <c r="N3" s="16">
        <v>0.77</v>
      </c>
      <c r="O3" s="16">
        <v>0.8</v>
      </c>
      <c r="P3" s="16">
        <v>0.83</v>
      </c>
      <c r="Q3" s="16">
        <v>0.87</v>
      </c>
      <c r="R3" s="16">
        <v>0.9</v>
      </c>
      <c r="S3" s="16">
        <v>0.93</v>
      </c>
      <c r="T3" s="16">
        <v>0.97</v>
      </c>
    </row>
    <row r="4" spans="2:23" ht="16.5" customHeight="1" x14ac:dyDescent="0.25">
      <c r="B4" s="4"/>
      <c r="C4" s="4"/>
      <c r="D4" s="4"/>
      <c r="E4" s="4"/>
      <c r="F4" s="4"/>
      <c r="G4" s="17" t="s">
        <v>19</v>
      </c>
      <c r="H4" s="18" t="s">
        <v>23</v>
      </c>
      <c r="I4" s="18" t="s">
        <v>25</v>
      </c>
      <c r="J4" s="18" t="s">
        <v>27</v>
      </c>
      <c r="K4" s="18" t="s">
        <v>29</v>
      </c>
      <c r="L4" s="18" t="s">
        <v>31</v>
      </c>
      <c r="M4" s="18" t="s">
        <v>33</v>
      </c>
      <c r="N4" s="18" t="s">
        <v>35</v>
      </c>
      <c r="O4" s="18" t="s">
        <v>37</v>
      </c>
      <c r="P4" s="18" t="s">
        <v>39</v>
      </c>
      <c r="Q4" s="18" t="s">
        <v>41</v>
      </c>
      <c r="R4" s="18" t="s">
        <v>43</v>
      </c>
      <c r="S4" s="18" t="s">
        <v>45</v>
      </c>
      <c r="T4" s="18" t="s">
        <v>47</v>
      </c>
    </row>
    <row r="5" spans="2:23" ht="16.5" customHeight="1" x14ac:dyDescent="0.25">
      <c r="B5" s="4"/>
      <c r="C5" s="4"/>
      <c r="D5" s="4"/>
      <c r="E5" s="4"/>
      <c r="F5" s="4"/>
      <c r="G5" s="19" t="s">
        <v>20</v>
      </c>
      <c r="H5" s="20">
        <v>0</v>
      </c>
      <c r="I5" s="20">
        <v>0.67</v>
      </c>
      <c r="J5" s="20">
        <v>1</v>
      </c>
      <c r="K5" s="20">
        <v>1.33</v>
      </c>
      <c r="L5" s="20">
        <v>1.67</v>
      </c>
      <c r="M5" s="20">
        <v>2</v>
      </c>
      <c r="N5" s="20">
        <v>2.33</v>
      </c>
      <c r="O5" s="20">
        <v>2.67</v>
      </c>
      <c r="P5" s="20">
        <v>3</v>
      </c>
      <c r="Q5" s="20">
        <v>3.33</v>
      </c>
      <c r="R5" s="20">
        <v>3.67</v>
      </c>
      <c r="S5" s="20">
        <v>4</v>
      </c>
      <c r="T5" s="20">
        <v>4</v>
      </c>
    </row>
    <row r="6" spans="2:23" ht="16.5" customHeight="1" x14ac:dyDescent="0.3">
      <c r="B6" s="29" t="s">
        <v>7</v>
      </c>
      <c r="C6" s="29"/>
      <c r="D6" s="29"/>
      <c r="E6" s="29"/>
      <c r="F6" s="29"/>
    </row>
    <row r="7" spans="2:23" ht="16.5" customHeight="1" x14ac:dyDescent="0.3">
      <c r="B7" s="29" t="s">
        <v>8</v>
      </c>
      <c r="C7" s="29"/>
      <c r="D7" s="29"/>
      <c r="E7" s="31" t="s">
        <v>17</v>
      </c>
      <c r="F7" s="31"/>
      <c r="G7" s="21"/>
      <c r="H7" s="21"/>
      <c r="I7" s="21"/>
      <c r="J7" s="21"/>
      <c r="K7" s="21"/>
      <c r="L7" s="21"/>
      <c r="M7" s="21"/>
      <c r="N7" s="21"/>
      <c r="O7" s="21"/>
      <c r="P7" s="21"/>
      <c r="Q7" s="21"/>
      <c r="R7" s="21"/>
      <c r="S7" s="21"/>
      <c r="T7" s="21"/>
      <c r="U7" s="21"/>
      <c r="V7" s="21"/>
      <c r="W7" s="21"/>
    </row>
    <row r="8" spans="2:23" ht="16.5" customHeight="1" x14ac:dyDescent="0.25">
      <c r="B8" s="30" t="s">
        <v>9</v>
      </c>
      <c r="C8" s="30"/>
      <c r="D8" s="30"/>
      <c r="E8" s="31" t="s">
        <v>18</v>
      </c>
      <c r="F8" s="31"/>
      <c r="G8" s="22"/>
      <c r="H8" s="22"/>
      <c r="I8" s="22"/>
      <c r="J8" s="22"/>
      <c r="K8" s="22"/>
      <c r="L8" s="22"/>
      <c r="M8" s="22"/>
      <c r="N8" s="22"/>
      <c r="O8" s="22"/>
      <c r="P8" s="22"/>
      <c r="Q8" s="22"/>
      <c r="R8" s="22"/>
      <c r="S8" s="22"/>
      <c r="T8" s="22"/>
      <c r="U8" s="22"/>
      <c r="V8" s="22"/>
      <c r="W8" s="22"/>
    </row>
    <row r="9" spans="2:23" ht="16.5" customHeight="1" x14ac:dyDescent="0.25">
      <c r="B9" s="30"/>
      <c r="C9" s="30"/>
      <c r="D9" s="30"/>
      <c r="E9" s="32" t="str">
        <f>"Procentul total: "&amp;SUM(G8:W8)*100&amp;"%"</f>
        <v>Procentul total: 0%</v>
      </c>
      <c r="F9" s="32"/>
      <c r="G9" s="2"/>
      <c r="H9" s="2"/>
      <c r="I9" s="2"/>
      <c r="J9" s="2"/>
      <c r="K9" s="2"/>
      <c r="L9" s="2"/>
      <c r="M9" s="2"/>
      <c r="N9" s="2"/>
      <c r="O9" s="2"/>
      <c r="P9" s="2"/>
      <c r="Q9" s="2"/>
      <c r="R9" s="2"/>
      <c r="S9" s="2"/>
      <c r="T9" s="2"/>
      <c r="U9" s="2"/>
      <c r="V9" s="2"/>
      <c r="W9" s="2"/>
    </row>
    <row r="10" spans="2:23" ht="16.5" customHeight="1" x14ac:dyDescent="0.25">
      <c r="B10" s="5" t="s">
        <v>10</v>
      </c>
      <c r="C10" s="5" t="s">
        <v>15</v>
      </c>
      <c r="D10" s="5" t="s">
        <v>16</v>
      </c>
      <c r="E10" s="5" t="s">
        <v>19</v>
      </c>
      <c r="F10" s="5" t="s">
        <v>20</v>
      </c>
      <c r="G10" s="5" t="s">
        <v>21</v>
      </c>
      <c r="H10" s="5" t="s">
        <v>24</v>
      </c>
      <c r="I10" s="5" t="s">
        <v>26</v>
      </c>
      <c r="J10" s="5" t="s">
        <v>28</v>
      </c>
      <c r="K10" s="5" t="s">
        <v>30</v>
      </c>
      <c r="L10" s="5" t="s">
        <v>32</v>
      </c>
      <c r="M10" s="5" t="s">
        <v>34</v>
      </c>
      <c r="N10" s="5" t="s">
        <v>36</v>
      </c>
      <c r="O10" s="5" t="s">
        <v>38</v>
      </c>
      <c r="P10" s="5" t="s">
        <v>40</v>
      </c>
      <c r="Q10" s="5" t="s">
        <v>42</v>
      </c>
      <c r="R10" s="5" t="s">
        <v>44</v>
      </c>
      <c r="S10" s="5" t="s">
        <v>46</v>
      </c>
      <c r="T10" s="5" t="s">
        <v>48</v>
      </c>
      <c r="U10" s="5" t="s">
        <v>49</v>
      </c>
      <c r="V10" s="5" t="s">
        <v>50</v>
      </c>
      <c r="W10" s="5" t="s">
        <v>51</v>
      </c>
    </row>
    <row r="11" spans="2:23" ht="16.5" customHeight="1" x14ac:dyDescent="0.25">
      <c r="B11" s="5"/>
      <c r="C11" s="5"/>
      <c r="D11" s="6" t="str">
        <f>(IF(SUM(Note[[#This Row],[Coloana6]:[Coloana22]]),ROUND(SUMPRODUCT($G$8:$W$8,Note[[#This Row],[Coloana6]:[Coloana22]]),2),""))</f>
        <v/>
      </c>
      <c r="E11" s="5" t="str">
        <f>IF(Note[[#This Row],[Scor]]&lt;&gt;"",HLOOKUP(Note[[#This Row],[Scor]],Catalog,2),"")</f>
        <v/>
      </c>
      <c r="F11" s="5" t="str">
        <f>IF(Note[[#This Row],[Scor]]&lt;&gt;"",HLOOKUP(Note[[#This Row],[Scor]],Catalog,3),"")</f>
        <v/>
      </c>
      <c r="G11" s="6"/>
      <c r="H11" s="6"/>
      <c r="I11" s="6"/>
      <c r="J11" s="6"/>
      <c r="K11" s="6"/>
      <c r="L11" s="6"/>
      <c r="M11" s="6"/>
      <c r="N11" s="6"/>
      <c r="O11" s="6"/>
      <c r="P11" s="6"/>
      <c r="Q11" s="6"/>
      <c r="R11" s="6"/>
      <c r="S11" s="6"/>
      <c r="T11" s="6"/>
      <c r="U11" s="6"/>
      <c r="V11" s="6"/>
      <c r="W11" s="6"/>
    </row>
    <row r="12" spans="2:23" ht="16.5" customHeight="1" x14ac:dyDescent="0.25">
      <c r="B12" s="5"/>
      <c r="C12" s="5"/>
      <c r="D12" s="6" t="str">
        <f>(IF(SUM(Note[[#This Row],[Coloana6]:[Coloana22]]),ROUND(SUMPRODUCT($G$8:$W$8,Note[[#This Row],[Coloana6]:[Coloana22]]),2),""))</f>
        <v/>
      </c>
      <c r="E12" s="5" t="str">
        <f>IF(Note[[#This Row],[Scor]]&lt;&gt;"",HLOOKUP(Note[[#This Row],[Scor]],Catalog,2),"")</f>
        <v/>
      </c>
      <c r="F12" s="5" t="str">
        <f>IF(Note[[#This Row],[Scor]]&lt;&gt;"",HLOOKUP(Note[[#This Row],[Scor]],Catalog,3),"")</f>
        <v/>
      </c>
      <c r="G12" s="6"/>
      <c r="H12" s="6"/>
      <c r="I12" s="6"/>
      <c r="J12" s="6"/>
      <c r="K12" s="6"/>
      <c r="L12" s="6"/>
      <c r="M12" s="6"/>
      <c r="N12" s="6"/>
      <c r="O12" s="6"/>
      <c r="P12" s="6"/>
      <c r="Q12" s="6"/>
      <c r="R12" s="6"/>
      <c r="S12" s="6"/>
      <c r="T12" s="6"/>
      <c r="U12" s="6"/>
      <c r="V12" s="6"/>
      <c r="W12" s="6"/>
    </row>
    <row r="13" spans="2:23" ht="16.5" customHeight="1" x14ac:dyDescent="0.25">
      <c r="B13" s="5"/>
      <c r="C13" s="5"/>
      <c r="D13" s="6" t="str">
        <f>(IF(SUM(Note[[#This Row],[Coloana6]:[Coloana22]]),ROUND(SUMPRODUCT($G$8:$W$8,Note[[#This Row],[Coloana6]:[Coloana22]]),2),""))</f>
        <v/>
      </c>
      <c r="E13" s="5" t="str">
        <f>IF(Note[[#This Row],[Scor]]&lt;&gt;"",HLOOKUP(Note[[#This Row],[Scor]],Catalog,2),"")</f>
        <v/>
      </c>
      <c r="F13" s="5" t="str">
        <f>IF(Note[[#This Row],[Scor]]&lt;&gt;"",HLOOKUP(Note[[#This Row],[Scor]],Catalog,3),"")</f>
        <v/>
      </c>
      <c r="G13" s="6"/>
      <c r="H13" s="6"/>
      <c r="I13" s="6"/>
      <c r="J13" s="6"/>
      <c r="K13" s="6"/>
      <c r="L13" s="6"/>
      <c r="M13" s="6"/>
      <c r="N13" s="6"/>
      <c r="O13" s="6"/>
      <c r="P13" s="6"/>
      <c r="Q13" s="6"/>
      <c r="R13" s="6"/>
      <c r="S13" s="6"/>
      <c r="T13" s="6"/>
      <c r="U13" s="6"/>
      <c r="V13" s="6"/>
      <c r="W13" s="6"/>
    </row>
    <row r="14" spans="2:23" ht="16.5" customHeight="1" x14ac:dyDescent="0.25">
      <c r="B14" s="5"/>
      <c r="C14" s="5"/>
      <c r="D14" s="6" t="str">
        <f>(IF(SUM(Note[[#This Row],[Coloana6]:[Coloana22]]),ROUND(SUMPRODUCT($G$8:$W$8,Note[[#This Row],[Coloana6]:[Coloana22]]),2),""))</f>
        <v/>
      </c>
      <c r="E14" s="5" t="str">
        <f>IF(Note[[#This Row],[Scor]]&lt;&gt;"",HLOOKUP(Note[[#This Row],[Scor]],Catalog,2),"")</f>
        <v/>
      </c>
      <c r="F14" s="5" t="str">
        <f>IF(Note[[#This Row],[Scor]]&lt;&gt;"",HLOOKUP(Note[[#This Row],[Scor]],Catalog,3),"")</f>
        <v/>
      </c>
      <c r="G14" s="6"/>
      <c r="H14" s="6"/>
      <c r="I14" s="6"/>
      <c r="J14" s="6"/>
      <c r="K14" s="6"/>
      <c r="L14" s="6"/>
      <c r="M14" s="6"/>
      <c r="N14" s="6"/>
      <c r="O14" s="6"/>
      <c r="P14" s="6"/>
      <c r="Q14" s="6"/>
      <c r="R14" s="6"/>
      <c r="S14" s="6"/>
      <c r="T14" s="6"/>
      <c r="U14" s="6"/>
      <c r="V14" s="6"/>
      <c r="W14" s="6"/>
    </row>
    <row r="15" spans="2:23" ht="16.5" customHeight="1" x14ac:dyDescent="0.25">
      <c r="B15" s="5"/>
      <c r="C15" s="5"/>
      <c r="D15" s="6" t="str">
        <f>(IF(SUM(Note[[#This Row],[Coloana6]:[Coloana22]]),ROUND(SUMPRODUCT($G$8:$W$8,Note[[#This Row],[Coloana6]:[Coloana22]]),2),""))</f>
        <v/>
      </c>
      <c r="E15" s="5" t="str">
        <f>IF(Note[[#This Row],[Scor]]&lt;&gt;"",HLOOKUP(Note[[#This Row],[Scor]],Catalog,2),"")</f>
        <v/>
      </c>
      <c r="F15" s="5" t="str">
        <f>IF(Note[[#This Row],[Scor]]&lt;&gt;"",HLOOKUP(Note[[#This Row],[Scor]],Catalog,3),"")</f>
        <v/>
      </c>
      <c r="G15" s="6"/>
      <c r="H15" s="6"/>
      <c r="I15" s="6"/>
      <c r="J15" s="6"/>
      <c r="K15" s="6"/>
      <c r="L15" s="6"/>
      <c r="M15" s="6"/>
      <c r="N15" s="6"/>
      <c r="O15" s="6"/>
      <c r="P15" s="6"/>
      <c r="Q15" s="6"/>
      <c r="R15" s="6"/>
      <c r="S15" s="6"/>
      <c r="T15" s="6"/>
      <c r="U15" s="6"/>
      <c r="V15" s="6"/>
      <c r="W15" s="6"/>
    </row>
    <row r="16" spans="2:23" s="8" customFormat="1" ht="16.5" customHeight="1" x14ac:dyDescent="0.25">
      <c r="B16" s="28"/>
      <c r="C16" s="28"/>
      <c r="D16" s="28"/>
      <c r="E16" s="28"/>
      <c r="F16" s="28"/>
      <c r="G16"/>
      <c r="H16"/>
      <c r="I16"/>
      <c r="J16"/>
      <c r="K16"/>
      <c r="L16"/>
      <c r="M16"/>
      <c r="N16"/>
      <c r="O16"/>
      <c r="P16"/>
      <c r="Q16"/>
      <c r="R16"/>
      <c r="S16"/>
      <c r="T16"/>
      <c r="U16"/>
      <c r="V16"/>
      <c r="W16"/>
    </row>
    <row r="17" spans="2:23" ht="16.5" customHeight="1" x14ac:dyDescent="0.25">
      <c r="B17" s="23" t="s">
        <v>11</v>
      </c>
      <c r="C17" s="24"/>
      <c r="D17" s="10" t="s">
        <v>16</v>
      </c>
      <c r="E17" s="10" t="s">
        <v>19</v>
      </c>
      <c r="F17" s="10" t="s">
        <v>20</v>
      </c>
      <c r="G17" t="s">
        <v>22</v>
      </c>
      <c r="H17" t="s">
        <v>22</v>
      </c>
      <c r="I17" t="s">
        <v>22</v>
      </c>
      <c r="J17" t="s">
        <v>22</v>
      </c>
      <c r="K17" t="s">
        <v>22</v>
      </c>
      <c r="L17" t="s">
        <v>22</v>
      </c>
      <c r="M17" t="s">
        <v>22</v>
      </c>
      <c r="N17" t="s">
        <v>22</v>
      </c>
      <c r="O17" t="s">
        <v>22</v>
      </c>
      <c r="P17" t="s">
        <v>22</v>
      </c>
      <c r="Q17" t="s">
        <v>22</v>
      </c>
    </row>
    <row r="18" spans="2:23" ht="16.5" customHeight="1" x14ac:dyDescent="0.25">
      <c r="B18" s="25" t="s">
        <v>12</v>
      </c>
      <c r="C18" s="25"/>
      <c r="D18" s="11">
        <f>IFERROR(AVERAGE(Note[[#All],[Scor]]),0)</f>
        <v>0</v>
      </c>
      <c r="E18" s="12" t="str">
        <f>IFERROR(HLOOKUP(D18,Catalog,2),"")</f>
        <v>F</v>
      </c>
      <c r="F18" s="12">
        <f>IFERROR(AVERAGE(Note[[#All],[Medie generală]]),0)</f>
        <v>0</v>
      </c>
      <c r="G18" t="s">
        <v>22</v>
      </c>
      <c r="H18" t="s">
        <v>22</v>
      </c>
      <c r="I18" t="s">
        <v>22</v>
      </c>
      <c r="J18" t="s">
        <v>22</v>
      </c>
      <c r="K18" t="s">
        <v>22</v>
      </c>
      <c r="L18" t="s">
        <v>22</v>
      </c>
      <c r="M18" t="s">
        <v>22</v>
      </c>
      <c r="N18" t="s">
        <v>22</v>
      </c>
      <c r="O18" t="s">
        <v>22</v>
      </c>
      <c r="P18" t="s">
        <v>22</v>
      </c>
      <c r="Q18" t="s">
        <v>22</v>
      </c>
      <c r="R18" t="s">
        <v>22</v>
      </c>
      <c r="S18" t="s">
        <v>22</v>
      </c>
      <c r="T18" t="s">
        <v>22</v>
      </c>
      <c r="U18" t="s">
        <v>22</v>
      </c>
      <c r="V18" t="s">
        <v>22</v>
      </c>
      <c r="W18" t="s">
        <v>22</v>
      </c>
    </row>
    <row r="19" spans="2:23" ht="16.5" customHeight="1" x14ac:dyDescent="0.25">
      <c r="B19" s="26" t="s">
        <v>13</v>
      </c>
      <c r="C19" s="26"/>
      <c r="D19" s="13">
        <f>IFERROR(MAX(Note[[#All],[Scor]]),0)</f>
        <v>0</v>
      </c>
      <c r="E19" s="14" t="str">
        <f>IFERROR(HLOOKUP(D19,Catalog,2),"")</f>
        <v>F</v>
      </c>
      <c r="F19" s="14">
        <f>IFERROR(MAX(Note[[#All],[Medie generală]]),0)</f>
        <v>0</v>
      </c>
      <c r="G19" t="s">
        <v>22</v>
      </c>
      <c r="H19" t="s">
        <v>22</v>
      </c>
      <c r="I19" t="s">
        <v>22</v>
      </c>
      <c r="J19" t="s">
        <v>22</v>
      </c>
      <c r="K19" t="s">
        <v>22</v>
      </c>
      <c r="L19" t="s">
        <v>22</v>
      </c>
      <c r="M19" t="s">
        <v>22</v>
      </c>
      <c r="N19" t="s">
        <v>22</v>
      </c>
      <c r="O19" t="s">
        <v>22</v>
      </c>
      <c r="P19" t="s">
        <v>22</v>
      </c>
      <c r="Q19" t="s">
        <v>22</v>
      </c>
      <c r="R19" t="s">
        <v>22</v>
      </c>
      <c r="S19" t="s">
        <v>22</v>
      </c>
      <c r="T19" t="s">
        <v>22</v>
      </c>
      <c r="U19" t="s">
        <v>22</v>
      </c>
      <c r="V19" t="s">
        <v>22</v>
      </c>
      <c r="W19" t="s">
        <v>22</v>
      </c>
    </row>
    <row r="20" spans="2:23" ht="16.5" customHeight="1" x14ac:dyDescent="0.25">
      <c r="B20" s="27" t="s">
        <v>14</v>
      </c>
      <c r="C20" s="27"/>
      <c r="D20" s="11">
        <f>IFERROR(MIN(Note[[#All],[Scor]]),0)</f>
        <v>0</v>
      </c>
      <c r="E20" s="12" t="str">
        <f>IFERROR(HLOOKUP(D20,Catalog,2),"")</f>
        <v>F</v>
      </c>
      <c r="F20" s="12">
        <f>IFERROR(MIN(Note[[#All],[Medie generală]]),0)</f>
        <v>0</v>
      </c>
      <c r="G20" t="s">
        <v>22</v>
      </c>
      <c r="H20" t="s">
        <v>22</v>
      </c>
      <c r="I20" t="s">
        <v>22</v>
      </c>
      <c r="J20" t="s">
        <v>22</v>
      </c>
      <c r="K20" t="s">
        <v>22</v>
      </c>
      <c r="L20" t="s">
        <v>22</v>
      </c>
      <c r="M20" t="s">
        <v>22</v>
      </c>
      <c r="N20" t="s">
        <v>22</v>
      </c>
      <c r="O20" t="s">
        <v>22</v>
      </c>
      <c r="P20" t="s">
        <v>22</v>
      </c>
      <c r="Q20" t="s">
        <v>22</v>
      </c>
      <c r="R20" t="s">
        <v>22</v>
      </c>
      <c r="S20" t="s">
        <v>22</v>
      </c>
      <c r="T20" t="s">
        <v>22</v>
      </c>
      <c r="U20" t="s">
        <v>22</v>
      </c>
      <c r="V20" t="s">
        <v>22</v>
      </c>
      <c r="W20" t="s">
        <v>22</v>
      </c>
    </row>
  </sheetData>
  <mergeCells count="11">
    <mergeCell ref="B6:F6"/>
    <mergeCell ref="B7:D7"/>
    <mergeCell ref="B8:D9"/>
    <mergeCell ref="E7:F7"/>
    <mergeCell ref="E8:F8"/>
    <mergeCell ref="E9:F9"/>
    <mergeCell ref="B17:C17"/>
    <mergeCell ref="B18:C18"/>
    <mergeCell ref="B19:C19"/>
    <mergeCell ref="B20:C20"/>
    <mergeCell ref="B16:F16"/>
  </mergeCells>
  <phoneticPr fontId="0" type="noConversion"/>
  <dataValidations xWindow="817" yWindow="518" count="22">
    <dataValidation allowBlank="1" showInputMessage="1" showErrorMessage="1" prompt="Creați un Catalog în funcție de procentele din această foaie de lucru. Introduceți Numele școlii în celula B1, detaliile despre elevi în tabelul Note și Scorul, Notele și Media GPA în celulele G3 –T5" sqref="A1" xr:uid="{00000000-0002-0000-0000-000000000000}"/>
    <dataValidation allowBlank="1" showInputMessage="1" showErrorMessage="1" prompt="Introduceți Numele școlii în această celulă, detaliile despre profesori și cursuri în celulele B6 – B8 și detaliile temelor în celulele E7 și E8. Procentul total se calculează automat în celula E9" sqref="B1" xr:uid="{00000000-0002-0000-0000-000001000000}"/>
    <dataValidation allowBlank="1" showInputMessage="1" showErrorMessage="1" prompt="Introduceți Numele profesorului în această celulă" sqref="B6" xr:uid="{00000000-0002-0000-0000-000002000000}"/>
    <dataValidation allowBlank="1" showInputMessage="1" showErrorMessage="1" prompt="Introduceți Clasa sau Numele proiectului în această celulă" sqref="B7" xr:uid="{00000000-0002-0000-0000-000003000000}"/>
    <dataValidation allowBlank="1" showInputMessage="1" showErrorMessage="1" prompt="Introduceți Anul, Semestrul sau Trimestrul în această celulă" sqref="B8" xr:uid="{00000000-0002-0000-0000-000004000000}"/>
    <dataValidation allowBlank="1" showInputMessage="1" showErrorMessage="1" prompt="Scorul se calculează automat în această coloană, sub acest titlu. Scorul nu este valid până când nu se finalizează 100% din teste și teme" sqref="D10" xr:uid="{00000000-0002-0000-0000-000005000000}"/>
    <dataValidation allowBlank="1" showInputMessage="1" showErrorMessage="1" prompt="Calificativul se calculează automat în această coloană, sub acest titlu. Acesta nu este valid până când nu se finalizează 100% din teste și teme" sqref="E10" xr:uid="{00000000-0002-0000-0000-000006000000}"/>
    <dataValidation allowBlank="1" showInputMessage="1" showErrorMessage="1" prompt="Media GPA se calculează automat în această coloană, sub acest titlu. Aceasta nu este validă până când nu se finalizează 100% din teste și teme" sqref="F10" xr:uid="{00000000-0002-0000-0000-000007000000}"/>
    <dataValidation allowBlank="1" showInputMessage="1" showErrorMessage="1" prompt="Introduceți Scorul în acest rând, în celulele H3 – T3" sqref="G3" xr:uid="{00000000-0002-0000-0000-000008000000}"/>
    <dataValidation allowBlank="1" showInputMessage="1" showErrorMessage="1" prompt="Introduceți Calificativul în acest rând, în celulele H4 – T4" sqref="G4" xr:uid="{00000000-0002-0000-0000-000009000000}"/>
    <dataValidation allowBlank="1" showInputMessage="1" showErrorMessage="1" prompt="Introduceți Media GPA în acest rând, în celulele H5 – T5" sqref="G5" xr:uid="{00000000-0002-0000-0000-00000A000000}"/>
    <dataValidation allowBlank="1" showInputMessage="1" showErrorMessage="1" prompt="Procentul total se calculează automat în această celulă. Introduceți detaliile în tabel, începând de la celula B10" sqref="E9:F9" xr:uid="{00000000-0002-0000-0000-00000B000000}"/>
    <dataValidation allowBlank="1" showInputMessage="1" showErrorMessage="1" prompt="Titlurile Rezumat școlar se află în această coloană, sub acest titlu, în celulele B18 – B20" sqref="B17" xr:uid="{00000000-0002-0000-0000-00000C000000}"/>
    <dataValidation allowBlank="1" showInputMessage="1" showErrorMessage="1" prompt="Scorul se actualizează automat în această coloană, sub acest titlu, în celulele D18 – D20" sqref="D17" xr:uid="{00000000-0002-0000-0000-00000D000000}"/>
    <dataValidation allowBlank="1" showInputMessage="1" showErrorMessage="1" prompt="Calificativul se actualizează automat în această coloană, sub acest titlu, în celulele E18 – E20" sqref="E17" xr:uid="{00000000-0002-0000-0000-00000E000000}"/>
    <dataValidation allowBlank="1" showInputMessage="1" showErrorMessage="1" prompt="Media GPA se actualizează automat în această coloană, sub acest titlu, în celulele F18 – F20" sqref="F17" xr:uid="{00000000-0002-0000-0000-00000F000000}"/>
    <dataValidation allowBlank="1" showInputMessage="1" showErrorMessage="1" prompt="Scorurile medii, maxime și minime se actualizează automat în celulele de mai jos" sqref="B16:F16" xr:uid="{00000000-0002-0000-0000-000010000000}"/>
    <dataValidation allowBlank="1" showInputMessage="1" showErrorMessage="1" prompt="Introduceți numele elevului în această coloană, sub acest titlu" sqref="B10" xr:uid="{00000000-0002-0000-0000-000011000000}"/>
    <dataValidation allowBlank="1" showInputMessage="1" showErrorMessage="1" prompt="Introduceți ID-ul elevului în această coloană, sub acest titlu" sqref="C10" xr:uid="{00000000-0002-0000-0000-000012000000}"/>
    <dataValidation allowBlank="1" showInputMessage="1" showErrorMessage="1" prompt="Introduceți Numele temei sau al testului în celulele din dreapta, G7 – W7. Introduceți aceleași nume pentru teme sau teste ca anteturile de coloane din tabel, începând din celula B10, în coloanele G – W" sqref="E7:F7" xr:uid="{00000000-0002-0000-0000-000013000000}"/>
    <dataValidation allowBlank="1" showInputMessage="1" showErrorMessage="1" prompt="Introduceți Procentul în celulele din dreapta, de la G8 până la W8, pentru temele introduse în celulele de mai sus. Procentele trebuie să însumeze 100%" sqref="E8:F8" xr:uid="{00000000-0002-0000-0000-000014000000}"/>
    <dataValidation allowBlank="1" showInputMessage="1" showErrorMessage="1" prompt="Particularizați anteturile de coloană cu Numele de teme sau teste introduse în celulele G7 – W7 și detaliile din această coloană, de sub acest titlu" sqref="G10:W10" xr:uid="{00000000-0002-0000-0000-000015000000}"/>
  </dataValidations>
  <printOptions horizontalCentered="1"/>
  <pageMargins left="0.4" right="0.4" top="0.4" bottom="0.4" header="0.3" footer="0.3"/>
  <pageSetup paperSize="9" fitToHeight="0" orientation="landscape" r:id="rId1"/>
  <headerFooter differentFirst="1" alignWithMargins="0">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FA499A-7F32-41B4-9793-963785032A8E}">
  <ds:schemaRefs>
    <ds:schemaRef ds:uri="http://schemas.microsoft.com/sharepoint/v3/contenttype/forms"/>
  </ds:schemaRefs>
</ds:datastoreItem>
</file>

<file path=customXml/itemProps2.xml><?xml version="1.0" encoding="utf-8"?>
<ds:datastoreItem xmlns:ds="http://schemas.openxmlformats.org/officeDocument/2006/customXml" ds:itemID="{58C6637C-73AB-4DC0-BA2A-AD08715EC78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925850DB-005B-4D51-BDD8-F8850E011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2</vt:i4>
      </vt:variant>
      <vt:variant>
        <vt:lpstr>Zone denumite</vt:lpstr>
      </vt:variant>
      <vt:variant>
        <vt:i4>5</vt:i4>
      </vt:variant>
    </vt:vector>
  </HeadingPairs>
  <TitlesOfParts>
    <vt:vector size="7" baseType="lpstr">
      <vt:lpstr>UTILIZAREA REGISTRULUI DE LUCRU</vt:lpstr>
      <vt:lpstr>CATALOG</vt:lpstr>
      <vt:lpstr>Catalog</vt:lpstr>
      <vt:lpstr>RegiuneTitlu1..F20</vt:lpstr>
      <vt:lpstr>RegiuneTitluRând1..T5</vt:lpstr>
      <vt:lpstr>RegiuneTitluRând2..W8</vt:lpstr>
      <vt:lpstr>Titlu1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2018-12-01T19:03:31Z</dcterms:created>
  <dcterms:modified xsi:type="dcterms:W3CDTF">2019-01-28T03:23:34Z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