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Resumo de Despesas" sheetId="2" r:id="rId1"/>
    <sheet name="Diário de Despesas" sheetId="1" r:id="rId2"/>
  </sheets>
  <definedNames>
    <definedName name="Categorias">INDEX(ResumoDeDespesas[#Headers],1):INDEX(ResumoDeDespesas[#Headers],COUNTA(ResumoDeDespesas[#Headers]))</definedName>
    <definedName name="NomeDaCategoria" localSheetId="0">'Resumo de Despesas'!A$2</definedName>
    <definedName name="_xlnm.Print_Titles" localSheetId="1">'Diário de Despesas'!$2:$2</definedName>
    <definedName name="_xlnm.Print_Titles" localSheetId="0">'Resumo de Despesas'!$2:$2</definedName>
    <definedName name="Título1">ResumoDeDespesas[[#Headers],[Data]]</definedName>
    <definedName name="Título2">Registo[[#Headers],[Data]]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1" i="1"/>
  <c r="B11" i="2" s="1"/>
  <c r="B12" i="1"/>
  <c r="B12" i="2" s="1"/>
  <c r="B13" i="1"/>
  <c r="B14" i="1"/>
  <c r="B14" i="2" s="1"/>
  <c r="B15" i="1"/>
  <c r="B16" i="1"/>
  <c r="B16" i="2" s="1"/>
  <c r="B17" i="1"/>
  <c r="B17" i="2" s="1"/>
  <c r="B10" i="2" l="1"/>
  <c r="B15" i="2"/>
  <c r="B13" i="2"/>
  <c r="F18" i="1"/>
  <c r="G3" i="2"/>
  <c r="F10" i="2"/>
  <c r="J7" i="2"/>
  <c r="J3" i="2"/>
  <c r="K17" i="2"/>
  <c r="K8" i="2"/>
  <c r="D12" i="2"/>
  <c r="J4" i="2"/>
  <c r="F14" i="2"/>
  <c r="J6" i="2"/>
  <c r="F8" i="2"/>
  <c r="C7" i="2"/>
  <c r="F9" i="2"/>
  <c r="D9" i="2"/>
  <c r="C14" i="2"/>
  <c r="E7" i="2"/>
  <c r="E9" i="2"/>
  <c r="K15" i="2"/>
  <c r="C9" i="2"/>
  <c r="D7" i="2"/>
  <c r="H14" i="2"/>
  <c r="F15" i="2"/>
  <c r="D3" i="2"/>
  <c r="K16" i="2"/>
  <c r="D11" i="2"/>
  <c r="I12" i="2"/>
  <c r="I4" i="2"/>
  <c r="G16" i="2"/>
  <c r="G15" i="2"/>
  <c r="H8" i="2"/>
  <c r="I8" i="2"/>
  <c r="G5" i="2"/>
  <c r="F7" i="2"/>
  <c r="I17" i="2"/>
  <c r="K5" i="2"/>
  <c r="I7" i="2"/>
  <c r="C5" i="2"/>
  <c r="C6" i="2"/>
  <c r="E3" i="2"/>
  <c r="J9" i="2"/>
  <c r="C3" i="2"/>
  <c r="J17" i="2"/>
  <c r="C13" i="2"/>
  <c r="K4" i="2"/>
  <c r="H11" i="2"/>
  <c r="D10" i="2"/>
  <c r="I5" i="2"/>
  <c r="D14" i="2"/>
  <c r="E5" i="2"/>
  <c r="H7" i="2"/>
  <c r="D6" i="2"/>
  <c r="G4" i="2"/>
  <c r="K6" i="2"/>
  <c r="G7" i="2"/>
  <c r="I10" i="2"/>
  <c r="J8" i="2"/>
  <c r="F4" i="2"/>
  <c r="G17" i="2"/>
  <c r="H10" i="2"/>
  <c r="J5" i="2"/>
  <c r="E15" i="2"/>
  <c r="H16" i="2"/>
  <c r="E4" i="2"/>
  <c r="J15" i="2"/>
  <c r="I13" i="2"/>
  <c r="F12" i="2"/>
  <c r="C4" i="2"/>
  <c r="H15" i="2"/>
  <c r="E10" i="2"/>
  <c r="K9" i="2"/>
  <c r="D8" i="2"/>
  <c r="J16" i="2"/>
  <c r="K3" i="2"/>
  <c r="K14" i="2"/>
  <c r="D17" i="2"/>
  <c r="H9" i="2"/>
  <c r="E17" i="2"/>
  <c r="F11" i="2"/>
  <c r="H12" i="2"/>
  <c r="E13" i="2"/>
  <c r="E16" i="2"/>
  <c r="F3" i="2"/>
  <c r="D13" i="2"/>
  <c r="K10" i="2"/>
  <c r="I9" i="2"/>
  <c r="I15" i="2"/>
  <c r="H17" i="2"/>
  <c r="G13" i="2"/>
  <c r="H4" i="2"/>
  <c r="G8" i="2"/>
  <c r="H3" i="2"/>
  <c r="I3" i="2"/>
  <c r="C10" i="2"/>
  <c r="K12" i="2"/>
  <c r="K7" i="2"/>
  <c r="G9" i="2"/>
  <c r="I16" i="2"/>
  <c r="J14" i="2"/>
  <c r="G12" i="2"/>
  <c r="F6" i="2"/>
  <c r="C16" i="2"/>
  <c r="I14" i="2"/>
  <c r="H6" i="2"/>
  <c r="E6" i="2"/>
  <c r="E14" i="2"/>
  <c r="D16" i="2"/>
  <c r="I6" i="2"/>
  <c r="H13" i="2"/>
  <c r="D4" i="2"/>
  <c r="H5" i="2"/>
  <c r="C15" i="2"/>
  <c r="K11" i="2"/>
  <c r="F16" i="2"/>
  <c r="J10" i="2"/>
  <c r="E12" i="2"/>
  <c r="C11" i="2"/>
  <c r="J13" i="2"/>
  <c r="I11" i="2"/>
  <c r="K13" i="2"/>
  <c r="G14" i="2"/>
  <c r="J11" i="2"/>
  <c r="E11" i="2"/>
  <c r="F13" i="2"/>
  <c r="G10" i="2"/>
  <c r="C8" i="2"/>
  <c r="C12" i="2"/>
  <c r="D15" i="2"/>
  <c r="C17" i="2"/>
  <c r="F5" i="2"/>
  <c r="G6" i="2"/>
  <c r="E8" i="2"/>
  <c r="J12" i="2"/>
  <c r="F17" i="2"/>
  <c r="G11" i="2"/>
  <c r="D5" i="2"/>
  <c r="F18" i="2" l="1"/>
  <c r="D18" i="2"/>
  <c r="K18" i="2"/>
  <c r="C18" i="2"/>
  <c r="E18" i="2"/>
  <c r="I18" i="2"/>
  <c r="H18" i="2"/>
  <c r="J18" i="2"/>
  <c r="G18" i="2"/>
</calcChain>
</file>

<file path=xl/sharedStrings.xml><?xml version="1.0" encoding="utf-8"?>
<sst xmlns="http://schemas.openxmlformats.org/spreadsheetml/2006/main" count="50" uniqueCount="24">
  <si>
    <t>Resumo de Despesas</t>
  </si>
  <si>
    <t>Data</t>
  </si>
  <si>
    <t>Seguro do Carro</t>
  </si>
  <si>
    <t>Material de Escritório</t>
  </si>
  <si>
    <t>Modifique os nomes das Categorias no cabeçalho da tabela Resumo de Despesas abaixo para personalizar este modelo de forma a corresponder às suas necessidades. Se precisar de adicionar mais categorias, copie a última coluna na tabela e cole-a à direita da coluna copiada. Se alterar o nome da categoria, as fórmulas serão atualizadas automaticamente. Certifique-se de que esta tabela tem o mesmo número de linhas que a folha de cálculo Diário de Despesas.</t>
  </si>
  <si>
    <t>Eletricidade</t>
  </si>
  <si>
    <t>Hipoteca</t>
  </si>
  <si>
    <t>Telefone</t>
  </si>
  <si>
    <t>Vazio 1</t>
  </si>
  <si>
    <t>Vazio 2</t>
  </si>
  <si>
    <t>Vazio 3</t>
  </si>
  <si>
    <t>Vazio 4</t>
  </si>
  <si>
    <t>Diário de Despesas</t>
  </si>
  <si>
    <t>Totais</t>
  </si>
  <si>
    <t>Número</t>
  </si>
  <si>
    <t>100</t>
  </si>
  <si>
    <t>Descrição</t>
  </si>
  <si>
    <t>Woodgrove Bank</t>
  </si>
  <si>
    <t>City Power &amp; Light</t>
  </si>
  <si>
    <t>Humongous Insurance</t>
  </si>
  <si>
    <t>The Phone Company</t>
  </si>
  <si>
    <t>Litware, Inc.</t>
  </si>
  <si>
    <t>Categoria</t>
  </si>
  <si>
    <t>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</si>
</sst>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€&quot;;;"/>
    <numFmt numFmtId="166" formatCode="#,##0.00\ &quot;€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a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€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Estilo de Despesas" defaultPivotStyle="PivotStyleLight16">
    <tableStyle name="Estilo de Despesas" pivot="0" count="4">
      <tableStyleElement type="wholeTable" dxfId="32"/>
      <tableStyleElement type="headerRow" dxfId="31"/>
      <tableStyleElement type="totalRow" dxfId="30"/>
      <tableStyleElement type="first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ResumoDeDespesas" displayName="ResumoDeDespesas" ref="B2:K18" totalsRowCount="1" totalsRowDxfId="28" headerRowCellStyle="Normal">
  <autoFilter ref="B2:K17"/>
  <tableColumns count="10">
    <tableColumn id="1" name="Data" dataDxfId="27" totalsRowDxfId="26" dataCellStyle="Data">
      <calculatedColumnFormula>IFERROR(INDEX(Registo[],ROW(A1),1),"")</calculatedColumnFormula>
    </tableColumn>
    <tableColumn id="9" name="Seguro do Carro" totalsRowFunction="sum" dataDxfId="25" totalsRowDxfId="24">
      <calculatedColumnFormula>IFERROR(INDIRECT("Registo[@Montante]")*(INDIRECT("Registo[@Categoria]")=NomeDaCategoria),"")</calculatedColumnFormula>
    </tableColumn>
    <tableColumn id="10" name="Material de Escritório" totalsRowFunction="sum" dataDxfId="23" totalsRowDxfId="22">
      <calculatedColumnFormula>IFERROR(INDIRECT("Registo[@Montante]")*(INDIRECT("Registo[@Categoria]")=NomeDaCategoria),"")</calculatedColumnFormula>
    </tableColumn>
    <tableColumn id="11" name="Eletricidade" totalsRowFunction="sum" dataDxfId="21" totalsRowDxfId="20">
      <calculatedColumnFormula>IFERROR(INDIRECT("Registo[@Montante]")*(INDIRECT("Registo[@Categoria]")=NomeDaCategoria),"")</calculatedColumnFormula>
    </tableColumn>
    <tableColumn id="12" name="Hipoteca" totalsRowFunction="sum" dataDxfId="19" totalsRowDxfId="18">
      <calculatedColumnFormula>IFERROR(INDIRECT("Registo[@Montante]")*(INDIRECT("Registo[@Categoria]")=NomeDaCategoria),"")</calculatedColumnFormula>
    </tableColumn>
    <tableColumn id="13" name="Telefone" totalsRowFunction="sum" dataDxfId="17" totalsRowDxfId="16">
      <calculatedColumnFormula>IFERROR(INDIRECT("Registo[@Montante]")*(INDIRECT("Registo[@Categoria]")=NomeDaCategoria),"")</calculatedColumnFormula>
    </tableColumn>
    <tableColumn id="15" name="Vazio 1" totalsRowFunction="sum" dataDxfId="15" totalsRowDxfId="14">
      <calculatedColumnFormula>IFERROR(INDIRECT("Registo[@Montante]")*(INDIRECT("Registo[@Categoria]")=NomeDaCategoria),"")</calculatedColumnFormula>
    </tableColumn>
    <tableColumn id="16" name="Vazio 2" totalsRowFunction="sum" dataDxfId="13" totalsRowDxfId="12">
      <calculatedColumnFormula>IFERROR(INDIRECT("Registo[@Montante]")*(INDIRECT("Registo[@Categoria]")=NomeDaCategoria),"")</calculatedColumnFormula>
    </tableColumn>
    <tableColumn id="17" name="Vazio 3" totalsRowFunction="sum" dataDxfId="11" totalsRowDxfId="10">
      <calculatedColumnFormula>IFERROR(INDIRECT("Registo[@Montante]")*(INDIRECT("Registo[@Categoria]")=NomeDaCategoria),"")</calculatedColumnFormula>
    </tableColumn>
    <tableColumn id="18" name="Vazio 4" totalsRowFunction="sum" dataDxfId="9" totalsRowDxfId="8">
      <calculatedColumnFormula>IFERROR(INDIRECT("Registo[@Montante]")*(INDIRECT("Registo[@Categoria]")=NomeDaCategoria),"")</calculatedColumnFormula>
    </tableColumn>
  </tableColumns>
  <tableStyleInfo name="Estilo de Despesas" showFirstColumn="0" showLastColumn="0" showRowStripes="1" showColumnStripes="0"/>
  <extLst>
    <ext xmlns:x14="http://schemas.microsoft.com/office/spreadsheetml/2009/9/main" uri="{504A1905-F514-4f6f-8877-14C23A59335A}">
      <x14:table altTextSummary="Modifique os nomes das Categorias nesta tabela. O montante de cada categoria é atualizado automaticamente. Para adicionar categorias, copie a última coluna da tabela e cole-a à direita da coluna copiada"/>
    </ext>
  </extLst>
</table>
</file>

<file path=xl/tables/table2.xml><?xml version="1.0" encoding="utf-8"?>
<table xmlns="http://schemas.openxmlformats.org/spreadsheetml/2006/main" id="1" name="Registo" displayName="Registo" ref="B2:F18" totalsRowCount="1" dataDxfId="7" totalsRowDxfId="6" headerRowCellStyle="Normal">
  <autoFilter ref="B2:F17"/>
  <tableColumns count="5">
    <tableColumn id="1" name="Data" totalsRowLabel="Totais" totalsRowDxfId="5"/>
    <tableColumn id="2" name="Número" dataDxfId="4" totalsRowDxfId="3"/>
    <tableColumn id="3" name="Descrição" totalsRowDxfId="2" dataCellStyle="Normal"/>
    <tableColumn id="4" name="Categoria" totalsRowDxfId="1"/>
    <tableColumn id="5" name="Montante" totalsRowFunction="sum" totalsRowDxfId="0"/>
  </tableColumns>
  <tableStyleInfo name="Estilo de Despesas" showFirstColumn="0" showLastColumn="0" showRowStripes="1" showColumnStripes="0"/>
  <extLst>
    <ext xmlns:x14="http://schemas.microsoft.com/office/spreadsheetml/2009/9/main" uri="{504A1905-F514-4f6f-8877-14C23A59335A}">
      <x14:table altTextSummary="Introduza a Data, o Número, a Descrição e o montante e selecione a Categoria nesta tabela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IFERROR(INDEX(Registo[],ROW(A1),1),"")</f>
        <v>43196</v>
      </c>
      <c r="C3" s="9">
        <f t="shared" ref="C3:K17" ca="1" si="0">IFERROR(INDIRECT("Registo[@Montante]")*(INDIRECT("Registo[@Categoria]")=NomeDaCategoria),"")</f>
        <v>0</v>
      </c>
      <c r="D3" s="9">
        <f t="shared" ca="1" si="0"/>
        <v>0</v>
      </c>
      <c r="E3" s="9">
        <f t="shared" ca="1" si="0"/>
        <v>0</v>
      </c>
      <c r="F3" s="9">
        <f t="shared" ca="1" si="0"/>
        <v>1200</v>
      </c>
      <c r="G3" s="9">
        <f t="shared" ca="1" si="0"/>
        <v>0</v>
      </c>
      <c r="H3" s="9">
        <f t="shared" ca="1" si="0"/>
        <v>0</v>
      </c>
      <c r="I3" s="9">
        <f t="shared" ca="1" si="0"/>
        <v>0</v>
      </c>
      <c r="J3" s="9">
        <f t="shared" ca="1" si="0"/>
        <v>0</v>
      </c>
      <c r="K3" s="9">
        <f t="shared" ca="1" si="0"/>
        <v>0</v>
      </c>
      <c r="L3"/>
    </row>
    <row r="4" spans="2:12" s="1" customFormat="1" ht="30" customHeight="1" x14ac:dyDescent="0.25">
      <c r="B4" s="3">
        <f ca="1">IFERROR(INDEX(Registo[],ROW(A2),1),"")</f>
        <v>43201</v>
      </c>
      <c r="C4" s="9">
        <f t="shared" ca="1" si="0"/>
        <v>0</v>
      </c>
      <c r="D4" s="9">
        <f t="shared" ca="1" si="0"/>
        <v>0</v>
      </c>
      <c r="E4" s="9">
        <f t="shared" ca="1" si="0"/>
        <v>85</v>
      </c>
      <c r="F4" s="9">
        <f t="shared" ca="1" si="0"/>
        <v>0</v>
      </c>
      <c r="G4" s="9">
        <f t="shared" ca="1" si="0"/>
        <v>0</v>
      </c>
      <c r="H4" s="9">
        <f t="shared" ca="1" si="0"/>
        <v>0</v>
      </c>
      <c r="I4" s="9">
        <f t="shared" ca="1" si="0"/>
        <v>0</v>
      </c>
      <c r="J4" s="9">
        <f t="shared" ca="1" si="0"/>
        <v>0</v>
      </c>
      <c r="K4" s="9">
        <f t="shared" ca="1" si="0"/>
        <v>0</v>
      </c>
      <c r="L4"/>
    </row>
    <row r="5" spans="2:12" s="1" customFormat="1" ht="30" customHeight="1" x14ac:dyDescent="0.25">
      <c r="B5" s="3">
        <f ca="1">IFERROR(INDEX(Registo[],ROW(A3),1),"")</f>
        <v>43206</v>
      </c>
      <c r="C5" s="9">
        <f t="shared" ca="1" si="0"/>
        <v>100</v>
      </c>
      <c r="D5" s="9">
        <f t="shared" ca="1" si="0"/>
        <v>0</v>
      </c>
      <c r="E5" s="9">
        <f t="shared" ca="1" si="0"/>
        <v>0</v>
      </c>
      <c r="F5" s="9">
        <f t="shared" ca="1" si="0"/>
        <v>0</v>
      </c>
      <c r="G5" s="9">
        <f t="shared" ca="1" si="0"/>
        <v>0</v>
      </c>
      <c r="H5" s="9">
        <f t="shared" ca="1" si="0"/>
        <v>0</v>
      </c>
      <c r="I5" s="9">
        <f t="shared" ca="1" si="0"/>
        <v>0</v>
      </c>
      <c r="J5" s="9">
        <f t="shared" ca="1" si="0"/>
        <v>0</v>
      </c>
      <c r="K5" s="9">
        <f t="shared" ca="1" si="0"/>
        <v>0</v>
      </c>
      <c r="L5"/>
    </row>
    <row r="6" spans="2:12" s="1" customFormat="1" ht="30" customHeight="1" x14ac:dyDescent="0.25">
      <c r="B6" s="3">
        <f ca="1">IFERROR(INDEX(Registo[],ROW(A4),1),"")</f>
        <v>43211</v>
      </c>
      <c r="C6" s="9">
        <f t="shared" ca="1" si="0"/>
        <v>0</v>
      </c>
      <c r="D6" s="9">
        <f t="shared" ca="1" si="0"/>
        <v>0</v>
      </c>
      <c r="E6" s="9">
        <f t="shared" ca="1" si="0"/>
        <v>0</v>
      </c>
      <c r="F6" s="9">
        <f t="shared" ca="1" si="0"/>
        <v>1200</v>
      </c>
      <c r="G6" s="9">
        <f t="shared" ca="1" si="0"/>
        <v>0</v>
      </c>
      <c r="H6" s="9">
        <f t="shared" ca="1" si="0"/>
        <v>0</v>
      </c>
      <c r="I6" s="9">
        <f t="shared" ca="1" si="0"/>
        <v>0</v>
      </c>
      <c r="J6" s="9">
        <f t="shared" ca="1" si="0"/>
        <v>0</v>
      </c>
      <c r="K6" s="9">
        <f t="shared" ca="1" si="0"/>
        <v>0</v>
      </c>
      <c r="L6"/>
    </row>
    <row r="7" spans="2:12" s="1" customFormat="1" ht="30" customHeight="1" x14ac:dyDescent="0.25">
      <c r="B7" s="3">
        <f ca="1">IFERROR(INDEX(Registo[],ROW(A5),1),"")</f>
        <v>43216</v>
      </c>
      <c r="C7" s="9">
        <f t="shared" ca="1" si="0"/>
        <v>0</v>
      </c>
      <c r="D7" s="9">
        <f t="shared" ca="1" si="0"/>
        <v>0</v>
      </c>
      <c r="E7" s="9">
        <f t="shared" ca="1" si="0"/>
        <v>0</v>
      </c>
      <c r="F7" s="9">
        <f t="shared" ca="1" si="0"/>
        <v>99</v>
      </c>
      <c r="G7" s="9">
        <f t="shared" ca="1" si="0"/>
        <v>0</v>
      </c>
      <c r="H7" s="9">
        <f t="shared" ca="1" si="0"/>
        <v>0</v>
      </c>
      <c r="I7" s="9">
        <f t="shared" ca="1" si="0"/>
        <v>0</v>
      </c>
      <c r="J7" s="9">
        <f t="shared" ca="1" si="0"/>
        <v>0</v>
      </c>
      <c r="K7" s="9">
        <f t="shared" ca="1" si="0"/>
        <v>0</v>
      </c>
      <c r="L7"/>
    </row>
    <row r="8" spans="2:12" s="1" customFormat="1" ht="30" customHeight="1" x14ac:dyDescent="0.25">
      <c r="B8" s="3">
        <f ca="1">IFERROR(INDEX(Registo[],ROW(A6),1),"")</f>
        <v>43221</v>
      </c>
      <c r="C8" s="9">
        <f t="shared" ca="1" si="0"/>
        <v>0</v>
      </c>
      <c r="D8" s="9">
        <f t="shared" ca="1" si="0"/>
        <v>0</v>
      </c>
      <c r="E8" s="9">
        <f t="shared" ca="1" si="0"/>
        <v>0</v>
      </c>
      <c r="F8" s="9">
        <f t="shared" ca="1" si="0"/>
        <v>0</v>
      </c>
      <c r="G8" s="9">
        <f t="shared" ca="1" si="0"/>
        <v>68</v>
      </c>
      <c r="H8" s="9">
        <f t="shared" ca="1" si="0"/>
        <v>0</v>
      </c>
      <c r="I8" s="9">
        <f t="shared" ca="1" si="0"/>
        <v>0</v>
      </c>
      <c r="J8" s="9">
        <f t="shared" ca="1" si="0"/>
        <v>0</v>
      </c>
      <c r="K8" s="9">
        <f t="shared" ca="1" si="0"/>
        <v>0</v>
      </c>
      <c r="L8"/>
    </row>
    <row r="9" spans="2:12" s="1" customFormat="1" ht="30" customHeight="1" x14ac:dyDescent="0.25">
      <c r="B9" s="3">
        <f ca="1">IFERROR(INDEX(Registo[],ROW(A7),1),"")</f>
        <v>43226</v>
      </c>
      <c r="C9" s="9">
        <f t="shared" ca="1" si="0"/>
        <v>100</v>
      </c>
      <c r="D9" s="9">
        <f t="shared" ca="1" si="0"/>
        <v>0</v>
      </c>
      <c r="E9" s="9">
        <f t="shared" ca="1" si="0"/>
        <v>0</v>
      </c>
      <c r="F9" s="9">
        <f t="shared" ca="1" si="0"/>
        <v>0</v>
      </c>
      <c r="G9" s="9">
        <f t="shared" ca="1" si="0"/>
        <v>0</v>
      </c>
      <c r="H9" s="9">
        <f t="shared" ca="1" si="0"/>
        <v>0</v>
      </c>
      <c r="I9" s="9">
        <f t="shared" ca="1" si="0"/>
        <v>0</v>
      </c>
      <c r="J9" s="9">
        <f t="shared" ca="1" si="0"/>
        <v>0</v>
      </c>
      <c r="K9" s="9">
        <f t="shared" ca="1" si="0"/>
        <v>0</v>
      </c>
      <c r="L9"/>
    </row>
    <row r="10" spans="2:12" s="1" customFormat="1" ht="30" customHeight="1" x14ac:dyDescent="0.25">
      <c r="B10" s="3">
        <f ca="1">IFERROR(INDEX(Registo[],ROW(A8),1),"")</f>
        <v>43231</v>
      </c>
      <c r="C10" s="9">
        <f t="shared" ca="1" si="0"/>
        <v>0</v>
      </c>
      <c r="D10" s="9">
        <f t="shared" ca="1" si="0"/>
        <v>345</v>
      </c>
      <c r="E10" s="9">
        <f t="shared" ca="1" si="0"/>
        <v>0</v>
      </c>
      <c r="F10" s="9">
        <f t="shared" ca="1" si="0"/>
        <v>0</v>
      </c>
      <c r="G10" s="9">
        <f t="shared" ca="1" si="0"/>
        <v>0</v>
      </c>
      <c r="H10" s="9">
        <f t="shared" ca="1" si="0"/>
        <v>0</v>
      </c>
      <c r="I10" s="9">
        <f t="shared" ca="1" si="0"/>
        <v>0</v>
      </c>
      <c r="J10" s="9">
        <f t="shared" ca="1" si="0"/>
        <v>0</v>
      </c>
      <c r="K10" s="9">
        <f t="shared" ca="1" si="0"/>
        <v>0</v>
      </c>
      <c r="L10"/>
    </row>
    <row r="11" spans="2:12" s="1" customFormat="1" ht="30" customHeight="1" x14ac:dyDescent="0.25">
      <c r="B11" s="3">
        <f ca="1">IFERROR(INDEX(Registo[],ROW(A9),1),"")</f>
        <v>43236</v>
      </c>
      <c r="C11" s="9">
        <f t="shared" ca="1" si="0"/>
        <v>0</v>
      </c>
      <c r="D11" s="9">
        <f t="shared" ca="1" si="0"/>
        <v>0</v>
      </c>
      <c r="E11" s="9">
        <f t="shared" ca="1" si="0"/>
        <v>0</v>
      </c>
      <c r="F11" s="9">
        <f t="shared" ca="1" si="0"/>
        <v>1200</v>
      </c>
      <c r="G11" s="9">
        <f t="shared" ca="1" si="0"/>
        <v>0</v>
      </c>
      <c r="H11" s="9">
        <f t="shared" ca="1" si="0"/>
        <v>0</v>
      </c>
      <c r="I11" s="9">
        <f t="shared" ca="1" si="0"/>
        <v>0</v>
      </c>
      <c r="J11" s="9">
        <f t="shared" ca="1" si="0"/>
        <v>0</v>
      </c>
      <c r="K11" s="9">
        <f t="shared" ca="1" si="0"/>
        <v>0</v>
      </c>
      <c r="L11"/>
    </row>
    <row r="12" spans="2:12" s="1" customFormat="1" ht="30" customHeight="1" x14ac:dyDescent="0.25">
      <c r="B12" s="3">
        <f ca="1">IFERROR(INDEX(Registo[],ROW(A10),1),"")</f>
        <v>43241</v>
      </c>
      <c r="C12" s="9">
        <f t="shared" ca="1" si="0"/>
        <v>0</v>
      </c>
      <c r="D12" s="9">
        <f t="shared" ca="1" si="0"/>
        <v>0</v>
      </c>
      <c r="E12" s="9">
        <f t="shared" ca="1" si="0"/>
        <v>74</v>
      </c>
      <c r="F12" s="9">
        <f t="shared" ca="1" si="0"/>
        <v>0</v>
      </c>
      <c r="G12" s="9">
        <f t="shared" ca="1" si="0"/>
        <v>0</v>
      </c>
      <c r="H12" s="9">
        <f t="shared" ca="1" si="0"/>
        <v>0</v>
      </c>
      <c r="I12" s="9">
        <f t="shared" ca="1" si="0"/>
        <v>0</v>
      </c>
      <c r="J12" s="9">
        <f t="shared" ca="1" si="0"/>
        <v>0</v>
      </c>
      <c r="K12" s="9">
        <f t="shared" ca="1" si="0"/>
        <v>0</v>
      </c>
      <c r="L12"/>
    </row>
    <row r="13" spans="2:12" s="1" customFormat="1" ht="30" customHeight="1" x14ac:dyDescent="0.25">
      <c r="B13" s="3">
        <f ca="1">IFERROR(INDEX(Registo[],ROW(A11),1),"")</f>
        <v>43246</v>
      </c>
      <c r="C13" s="9">
        <f t="shared" ca="1" si="0"/>
        <v>0</v>
      </c>
      <c r="D13" s="9">
        <f t="shared" ca="1" si="0"/>
        <v>0</v>
      </c>
      <c r="E13" s="9">
        <f t="shared" ca="1" si="0"/>
        <v>0</v>
      </c>
      <c r="F13" s="9">
        <f t="shared" ca="1" si="0"/>
        <v>0</v>
      </c>
      <c r="G13" s="9">
        <f t="shared" ca="1" si="0"/>
        <v>123</v>
      </c>
      <c r="H13" s="9">
        <f t="shared" ca="1" si="0"/>
        <v>0</v>
      </c>
      <c r="I13" s="9">
        <f t="shared" ca="1" si="0"/>
        <v>0</v>
      </c>
      <c r="J13" s="9">
        <f t="shared" ca="1" si="0"/>
        <v>0</v>
      </c>
      <c r="K13" s="9">
        <f t="shared" ca="1" si="0"/>
        <v>0</v>
      </c>
      <c r="L13"/>
    </row>
    <row r="14" spans="2:12" s="1" customFormat="1" ht="30" customHeight="1" x14ac:dyDescent="0.25">
      <c r="B14" s="3">
        <f ca="1">IFERROR(INDEX(Registo[],ROW(A12),1),"")</f>
        <v>43251</v>
      </c>
      <c r="C14" s="9">
        <f t="shared" ca="1" si="0"/>
        <v>0</v>
      </c>
      <c r="D14" s="9">
        <f t="shared" ca="1" si="0"/>
        <v>99</v>
      </c>
      <c r="E14" s="9">
        <f t="shared" ca="1" si="0"/>
        <v>0</v>
      </c>
      <c r="F14" s="9">
        <f t="shared" ca="1" si="0"/>
        <v>0</v>
      </c>
      <c r="G14" s="9">
        <f t="shared" ca="1" si="0"/>
        <v>0</v>
      </c>
      <c r="H14" s="9">
        <f t="shared" ca="1" si="0"/>
        <v>0</v>
      </c>
      <c r="I14" s="9">
        <f t="shared" ca="1" si="0"/>
        <v>0</v>
      </c>
      <c r="J14" s="9">
        <f t="shared" ca="1" si="0"/>
        <v>0</v>
      </c>
      <c r="K14" s="9">
        <f t="shared" ca="1" si="0"/>
        <v>0</v>
      </c>
      <c r="L14"/>
    </row>
    <row r="15" spans="2:12" s="1" customFormat="1" ht="30" customHeight="1" x14ac:dyDescent="0.25">
      <c r="B15" s="3">
        <f ca="1">IFERROR(INDEX(Registo[],ROW(A13),1),"")</f>
        <v>43256</v>
      </c>
      <c r="C15" s="9">
        <f t="shared" ca="1" si="0"/>
        <v>100</v>
      </c>
      <c r="D15" s="9">
        <f t="shared" ca="1" si="0"/>
        <v>0</v>
      </c>
      <c r="E15" s="9">
        <f t="shared" ca="1" si="0"/>
        <v>0</v>
      </c>
      <c r="F15" s="9">
        <f t="shared" ca="1" si="0"/>
        <v>0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/>
    </row>
    <row r="16" spans="2:12" s="1" customFormat="1" ht="30" customHeight="1" x14ac:dyDescent="0.25">
      <c r="B16" s="3">
        <f ca="1">IFERROR(INDEX(Registo[],ROW(A14),1),"")</f>
        <v>43261</v>
      </c>
      <c r="C16" s="9">
        <f t="shared" ca="1" si="0"/>
        <v>0</v>
      </c>
      <c r="D16" s="9">
        <f t="shared" ca="1" si="0"/>
        <v>0</v>
      </c>
      <c r="E16" s="9">
        <f t="shared" ca="1" si="0"/>
        <v>0</v>
      </c>
      <c r="F16" s="9">
        <f t="shared" ca="1" si="0"/>
        <v>1200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  <c r="J16" s="9">
        <f t="shared" ca="1" si="0"/>
        <v>0</v>
      </c>
      <c r="K16" s="9">
        <f t="shared" ca="1" si="0"/>
        <v>0</v>
      </c>
      <c r="L16"/>
    </row>
    <row r="17" spans="2:12" s="1" customFormat="1" ht="30" customHeight="1" x14ac:dyDescent="0.25">
      <c r="B17" s="3">
        <f ca="1">IFERROR(INDEX(Registo[],ROW(A15),1),"")</f>
        <v>43266</v>
      </c>
      <c r="C17" s="9">
        <f t="shared" ca="1" si="0"/>
        <v>0</v>
      </c>
      <c r="D17" s="9">
        <f t="shared" ca="1" si="0"/>
        <v>128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  <c r="J17" s="9">
        <f t="shared" ca="1" si="0"/>
        <v>0</v>
      </c>
      <c r="K17" s="9">
        <f t="shared" ca="1" si="0"/>
        <v>0</v>
      </c>
      <c r="L17"/>
    </row>
    <row r="18" spans="2:12" ht="30" customHeight="1" x14ac:dyDescent="0.25">
      <c r="B18" s="13"/>
      <c r="C18" s="13">
        <f ca="1">SUBTOTAL(109,ResumoDeDespesas[Seguro do Carro])</f>
        <v>300</v>
      </c>
      <c r="D18" s="13">
        <f ca="1">SUBTOTAL(109,ResumoDeDespesas[Material de Escritório])</f>
        <v>572</v>
      </c>
      <c r="E18" s="13">
        <f ca="1">SUBTOTAL(109,ResumoDeDespesas[Eletricidade])</f>
        <v>159</v>
      </c>
      <c r="F18" s="13">
        <f ca="1">SUBTOTAL(109,ResumoDeDespesas[Hipoteca])</f>
        <v>4899</v>
      </c>
      <c r="G18" s="13">
        <f ca="1">SUBTOTAL(109,ResumoDeDespesas[Telefone])</f>
        <v>191</v>
      </c>
      <c r="H18" s="13">
        <f ca="1">SUBTOTAL(109,ResumoDeDespesas[Vazio 1])</f>
        <v>0</v>
      </c>
      <c r="I18" s="13">
        <f ca="1">SUBTOTAL(109,ResumoDeDespesas[Vazio 2])</f>
        <v>0</v>
      </c>
      <c r="J18" s="13">
        <f ca="1">SUBTOTAL(109,ResumoDeDespesas[Vazio 3])</f>
        <v>0</v>
      </c>
      <c r="K18" s="13">
        <f ca="1">SUBTOTAL(109,ResumoDeDespesas[Vazio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Crie um Diário de Despesas neste livro. Modifique as categorias na tabela Resumo nesta folha de cálculo. As instruções encontram-se na célula E1" sqref="A1"/>
    <dataValidation allowBlank="1" showInputMessage="1" showErrorMessage="1" prompt="Personalize as Categorias nesta linha para atualizar as categorias na folha de cálculo Diário de Despesas. Os montantes nas colunas são atualizados automaticamente" sqref="C2"/>
    <dataValidation allowBlank="1" showInputMessage="1" showErrorMessage="1" prompt="O montante desta categoria é atualizado automaticamente nesta coluna, abaixo deste cabeçalho" sqref="D2:K2"/>
    <dataValidation allowBlank="1" showInputMessage="1" showErrorMessage="1" prompt="O título desta folha de cálculo está nesta célula. O montante das despesas de cada categoria é atualizado automaticamente na tabela abaixo" sqref="B1:D1"/>
    <dataValidation allowBlank="1" showInputMessage="1" showErrorMessage="1" prompt="As datas são atualizadas automaticamente a partir da folha de cálculo Diário de Despesas. Personalize as categorias nas células à direita. Utilize filtros de cabeçalho para encontrar entradas específicas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43196</v>
      </c>
      <c r="C3" s="7" t="s">
        <v>15</v>
      </c>
      <c r="D3" t="s">
        <v>17</v>
      </c>
      <c r="E3" s="4" t="s">
        <v>6</v>
      </c>
      <c r="F3" s="9">
        <v>1200</v>
      </c>
    </row>
    <row r="4" spans="2:6" s="1" customFormat="1" ht="30" customHeight="1" x14ac:dyDescent="0.25">
      <c r="B4" s="3">
        <f ca="1">TODAY()-65</f>
        <v>43201</v>
      </c>
      <c r="C4" s="7">
        <v>101</v>
      </c>
      <c r="D4" t="s">
        <v>18</v>
      </c>
      <c r="E4" s="4" t="s">
        <v>5</v>
      </c>
      <c r="F4" s="9">
        <v>85</v>
      </c>
    </row>
    <row r="5" spans="2:6" s="1" customFormat="1" ht="30" customHeight="1" x14ac:dyDescent="0.25">
      <c r="B5" s="3">
        <f ca="1">TODAY()-60</f>
        <v>43206</v>
      </c>
      <c r="C5" s="7">
        <v>102</v>
      </c>
      <c r="D5" t="s">
        <v>19</v>
      </c>
      <c r="E5" s="4" t="s">
        <v>2</v>
      </c>
      <c r="F5" s="9">
        <v>100</v>
      </c>
    </row>
    <row r="6" spans="2:6" s="1" customFormat="1" ht="30" customHeight="1" x14ac:dyDescent="0.25">
      <c r="B6" s="3">
        <f ca="1">TODAY()-55</f>
        <v>43211</v>
      </c>
      <c r="C6" s="7">
        <v>103</v>
      </c>
      <c r="D6" t="s">
        <v>17</v>
      </c>
      <c r="E6" s="4" t="s">
        <v>6</v>
      </c>
      <c r="F6" s="9">
        <v>1200</v>
      </c>
    </row>
    <row r="7" spans="2:6" s="1" customFormat="1" ht="30" customHeight="1" x14ac:dyDescent="0.25">
      <c r="B7" s="3">
        <f ca="1">TODAY()-50</f>
        <v>43216</v>
      </c>
      <c r="C7" s="7">
        <v>104</v>
      </c>
      <c r="D7" t="s">
        <v>18</v>
      </c>
      <c r="E7" s="4" t="s">
        <v>6</v>
      </c>
      <c r="F7" s="9">
        <v>99</v>
      </c>
    </row>
    <row r="8" spans="2:6" s="1" customFormat="1" ht="30" customHeight="1" x14ac:dyDescent="0.25">
      <c r="B8" s="3">
        <f ca="1">TODAY()-45</f>
        <v>43221</v>
      </c>
      <c r="C8" s="7">
        <v>105</v>
      </c>
      <c r="D8" t="s">
        <v>20</v>
      </c>
      <c r="E8" s="4" t="s">
        <v>7</v>
      </c>
      <c r="F8" s="9">
        <v>68</v>
      </c>
    </row>
    <row r="9" spans="2:6" s="1" customFormat="1" ht="30" customHeight="1" x14ac:dyDescent="0.25">
      <c r="B9" s="3">
        <f ca="1">TODAY()-40</f>
        <v>43226</v>
      </c>
      <c r="C9" s="7">
        <v>106</v>
      </c>
      <c r="D9" t="s">
        <v>19</v>
      </c>
      <c r="E9" s="4" t="s">
        <v>2</v>
      </c>
      <c r="F9" s="9">
        <v>100</v>
      </c>
    </row>
    <row r="10" spans="2:6" s="1" customFormat="1" ht="30" customHeight="1" x14ac:dyDescent="0.25">
      <c r="B10" s="3">
        <f ca="1">TODAY()-35</f>
        <v>43231</v>
      </c>
      <c r="C10" s="7">
        <v>107</v>
      </c>
      <c r="D10" t="s">
        <v>21</v>
      </c>
      <c r="E10" s="4" t="s">
        <v>3</v>
      </c>
      <c r="F10" s="9">
        <v>345</v>
      </c>
    </row>
    <row r="11" spans="2:6" s="1" customFormat="1" ht="30" customHeight="1" x14ac:dyDescent="0.25">
      <c r="B11" s="3">
        <f ca="1">TODAY()-30</f>
        <v>43236</v>
      </c>
      <c r="C11" s="7">
        <v>110</v>
      </c>
      <c r="D11" t="s">
        <v>17</v>
      </c>
      <c r="E11" s="4" t="s">
        <v>6</v>
      </c>
      <c r="F11" s="9">
        <v>1200</v>
      </c>
    </row>
    <row r="12" spans="2:6" s="1" customFormat="1" ht="30" customHeight="1" x14ac:dyDescent="0.25">
      <c r="B12" s="3">
        <f ca="1">TODAY()-25</f>
        <v>43241</v>
      </c>
      <c r="C12" s="8">
        <v>111</v>
      </c>
      <c r="D12" t="s">
        <v>18</v>
      </c>
      <c r="E12" s="5" t="s">
        <v>5</v>
      </c>
      <c r="F12" s="9">
        <v>74</v>
      </c>
    </row>
    <row r="13" spans="2:6" s="1" customFormat="1" ht="30" customHeight="1" x14ac:dyDescent="0.25">
      <c r="B13" s="3">
        <f ca="1">TODAY()-20</f>
        <v>43246</v>
      </c>
      <c r="C13" s="7">
        <v>108</v>
      </c>
      <c r="D13" t="s">
        <v>20</v>
      </c>
      <c r="E13" s="4" t="s">
        <v>7</v>
      </c>
      <c r="F13" s="9">
        <v>123</v>
      </c>
    </row>
    <row r="14" spans="2:6" s="1" customFormat="1" ht="30" customHeight="1" x14ac:dyDescent="0.25">
      <c r="B14" s="3">
        <f ca="1">TODAY()-15</f>
        <v>43251</v>
      </c>
      <c r="C14" s="8">
        <v>109</v>
      </c>
      <c r="D14" t="s">
        <v>21</v>
      </c>
      <c r="E14" s="5" t="s">
        <v>3</v>
      </c>
      <c r="F14" s="9">
        <v>99</v>
      </c>
    </row>
    <row r="15" spans="2:6" s="1" customFormat="1" ht="30" customHeight="1" x14ac:dyDescent="0.25">
      <c r="B15" s="6">
        <f ca="1">TODAY()-10</f>
        <v>43256</v>
      </c>
      <c r="C15" s="8">
        <v>112</v>
      </c>
      <c r="D15" t="s">
        <v>19</v>
      </c>
      <c r="E15" s="5" t="s">
        <v>2</v>
      </c>
      <c r="F15" s="9">
        <v>100</v>
      </c>
    </row>
    <row r="16" spans="2:6" s="1" customFormat="1" ht="30" customHeight="1" x14ac:dyDescent="0.25">
      <c r="B16" s="6">
        <f ca="1">TODAY()-5</f>
        <v>43261</v>
      </c>
      <c r="C16" s="8">
        <v>113</v>
      </c>
      <c r="D16" t="s">
        <v>17</v>
      </c>
      <c r="E16" s="5" t="s">
        <v>6</v>
      </c>
      <c r="F16" s="9">
        <v>1200</v>
      </c>
    </row>
    <row r="17" spans="2:6" s="1" customFormat="1" ht="30" customHeight="1" x14ac:dyDescent="0.25">
      <c r="B17" s="6">
        <f ca="1">TODAY()</f>
        <v>43266</v>
      </c>
      <c r="C17" s="8">
        <v>114</v>
      </c>
      <c r="D17" t="s">
        <v>21</v>
      </c>
      <c r="E17" s="5" t="s">
        <v>3</v>
      </c>
      <c r="F17" s="9">
        <v>128</v>
      </c>
    </row>
    <row r="18" spans="2:6" ht="30" customHeight="1" x14ac:dyDescent="0.25">
      <c r="B18" s="11" t="s">
        <v>13</v>
      </c>
      <c r="C18" s="10"/>
      <c r="D18" s="10"/>
      <c r="E18" s="10"/>
      <c r="F18" s="14">
        <f>SUBTOTAL(109,Registo[Montante])</f>
        <v>6121</v>
      </c>
    </row>
  </sheetData>
  <dataConsolidate/>
  <mergeCells count="1">
    <mergeCell ref="B1:D1"/>
  </mergeCells>
  <dataValidations count="8">
    <dataValidation allowBlank="1" showInputMessage="1" showErrorMessage="1" prompt="Crie um Diário de Despesas nesta folha de cálculo. Introduza os detalhes das despesas na tabela Registo" sqref="A1"/>
    <dataValidation allowBlank="1" showInputMessage="1" showErrorMessage="1" prompt="Introduza a Data nesta coluna, abaixo deste cabeçalho. Utilize filtros de cabeçalho para encontrar entradas específicas" sqref="B2"/>
    <dataValidation allowBlank="1" showInputMessage="1" showErrorMessage="1" prompt="Introduza o Número nesta coluna, abaixo deste cabeçalho" sqref="C2"/>
    <dataValidation allowBlank="1" showInputMessage="1" showErrorMessage="1" prompt="Introduza a Descrição nesta coluna, abaixo deste cabeçalho" sqref="D2"/>
    <dataValidation allowBlank="1" showInputMessage="1" showErrorMessage="1" prompt="Selecione a Categoria nesta coluna, abaixo deste cabeçalho. Prima Alt+Seta Para Baixo para ver as opções e, em seguida, Seta Para Baixo+Enter para selecionar" sqref="E2"/>
    <dataValidation allowBlank="1" showInputMessage="1" showErrorMessage="1" prompt="Introduza o Montante nesta coluna, abaixo deste cabeçalho" sqref="F2"/>
    <dataValidation allowBlank="1" showInputMessage="1" showErrorMessage="1" prompt="O título desta folha de cálculo está nesta célula" sqref="B1:D1"/>
    <dataValidation type="list" errorStyle="warning" allowBlank="1" showInputMessage="1" showErrorMessage="1" error="Selecione uma Categoria da lista. Selecione Cancelar, prima Alt+Seta Para Baixo para ver as opções e, em seguida, prima Seta Para Baixo+Enter para selecionar" sqref="E3:E17">
      <formula1>Categorias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Resumo de Despesas</vt:lpstr>
      <vt:lpstr>Diário de Despesas</vt:lpstr>
      <vt:lpstr>'Resumo de Despesas'!NomeDaCategoria</vt:lpstr>
      <vt:lpstr>'Diário de Despesas'!Print_Titles</vt:lpstr>
      <vt:lpstr>'Resumo de Despesas'!Print_Titles</vt:lpstr>
      <vt:lpstr>Título1</vt:lpstr>
      <vt:lpstr>Título2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2018-06-15T06:22:42Z</dcterms:created>
  <dcterms:modified xsi:type="dcterms:W3CDTF">2018-06-15T06:22:42Z</dcterms:modified>
</cp:coreProperties>
</file>