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TG\Desktop\pt-PT\"/>
    </mc:Choice>
  </mc:AlternateContent>
  <bookViews>
    <workbookView xWindow="0" yWindow="0" windowWidth="28800" windowHeight="12000"/>
  </bookViews>
  <sheets>
    <sheet name="Ganhos e Perdas" sheetId="1" r:id="rId1"/>
    <sheet name="Receita" sheetId="3" r:id="rId2"/>
    <sheet name="Despesas Operacionais" sheetId="2" r:id="rId3"/>
  </sheets>
  <definedNames>
    <definedName name="RendimentoLíquido">'Ganhos e Perdas'!$O$9</definedName>
    <definedName name="_xlnm.Print_Titles" localSheetId="2">'Despesas Operacionais'!$3:$3</definedName>
    <definedName name="_xlnm.Print_Titles" localSheetId="0">'Ganhos e Perdas'!$4:$4</definedName>
    <definedName name="_xlnm.Print_Titles" localSheetId="1">Receita!$3:$3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" l="1"/>
  <c r="L2" i="1"/>
  <c r="D5" i="1" l="1"/>
  <c r="E5" i="1"/>
  <c r="F5" i="1"/>
  <c r="G5" i="1"/>
  <c r="H5" i="1"/>
  <c r="I5" i="1"/>
  <c r="J5" i="1"/>
  <c r="K5" i="1"/>
  <c r="L5" i="1"/>
  <c r="M5" i="1"/>
  <c r="N5" i="1"/>
  <c r="O5" i="1"/>
  <c r="C5" i="1"/>
  <c r="D12" i="3"/>
  <c r="E12" i="3"/>
  <c r="F12" i="3"/>
  <c r="G12" i="3"/>
  <c r="H12" i="3"/>
  <c r="I12" i="3"/>
  <c r="J12" i="3"/>
  <c r="K12" i="3"/>
  <c r="L12" i="3"/>
  <c r="M12" i="3"/>
  <c r="N12" i="3"/>
  <c r="O12" i="3"/>
  <c r="C12" i="3"/>
  <c r="D10" i="3"/>
  <c r="E10" i="3"/>
  <c r="F10" i="3"/>
  <c r="G10" i="3"/>
  <c r="H10" i="3"/>
  <c r="I10" i="3"/>
  <c r="J10" i="3"/>
  <c r="K10" i="3"/>
  <c r="L10" i="3"/>
  <c r="M10" i="3"/>
  <c r="N10" i="3"/>
  <c r="C10" i="3"/>
  <c r="D17" i="2"/>
  <c r="E17" i="2"/>
  <c r="F17" i="2"/>
  <c r="G17" i="2"/>
  <c r="H17" i="2"/>
  <c r="I17" i="2"/>
  <c r="J17" i="2"/>
  <c r="K17" i="2"/>
  <c r="L17" i="2"/>
  <c r="M17" i="2"/>
  <c r="N17" i="2"/>
  <c r="C17" i="2"/>
  <c r="C2" i="2"/>
  <c r="B1" i="2"/>
  <c r="C2" i="3"/>
  <c r="B1" i="3" l="1"/>
  <c r="O11" i="3" l="1"/>
  <c r="O9" i="3"/>
  <c r="O8" i="3"/>
  <c r="O7" i="3"/>
  <c r="O6" i="3"/>
  <c r="O5" i="3"/>
  <c r="O4" i="3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0" i="3" l="1"/>
  <c r="E7" i="1"/>
  <c r="I7" i="1"/>
  <c r="M7" i="1"/>
  <c r="M9" i="1" s="1"/>
  <c r="D7" i="1"/>
  <c r="F7" i="1"/>
  <c r="H7" i="1"/>
  <c r="J7" i="1"/>
  <c r="L7" i="1"/>
  <c r="L9" i="1" s="1"/>
  <c r="N7" i="1"/>
  <c r="C7" i="1"/>
  <c r="G7" i="1"/>
  <c r="K7" i="1"/>
  <c r="D9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</calcChain>
</file>

<file path=xl/sharedStrings.xml><?xml version="1.0" encoding="utf-8"?>
<sst xmlns="http://schemas.openxmlformats.org/spreadsheetml/2006/main" count="76" uniqueCount="50">
  <si>
    <t>ANO</t>
  </si>
  <si>
    <t>Rendimento das Operações</t>
  </si>
  <si>
    <t>Ganhos com Juros (Despesa)</t>
  </si>
  <si>
    <t>Rendimento Antes de Impostos</t>
  </si>
  <si>
    <t>Gastos com Impostos sobre o Rendimento</t>
  </si>
  <si>
    <t>Rendimento Líquido</t>
  </si>
  <si>
    <t>CONTA DE GANHOS E PERDAS</t>
  </si>
  <si>
    <t>NOME DA EMPRESA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</si>
  <si>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</si>
  <si>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</si>
  <si>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</si>
  <si>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</si>
  <si>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</si>
  <si>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</si>
  <si>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</si>
  <si>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</si>
  <si>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</si>
  <si>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RENDIMENTO LÍQUIDO</t>
  </si>
  <si>
    <t>OUT</t>
  </si>
  <si>
    <t>NOV</t>
  </si>
  <si>
    <t>DEZ</t>
  </si>
  <si>
    <t>Desde o Início do Ano</t>
  </si>
  <si>
    <t>Receita</t>
  </si>
  <si>
    <t>Vendas</t>
  </si>
  <si>
    <t>Devoluções de Vendas (Redução)</t>
  </si>
  <si>
    <t>Descontos em Vendas (Redução)</t>
  </si>
  <si>
    <t>Outras Receitas 1</t>
  </si>
  <si>
    <t>Outras Receitas 2</t>
  </si>
  <si>
    <t>Outras Receitas 3</t>
  </si>
  <si>
    <t>Vendas Líquidas</t>
  </si>
  <si>
    <t>Custo de Produtos Vendidos</t>
  </si>
  <si>
    <t>Lucro Bruto</t>
  </si>
  <si>
    <t>CONTA DE GANHOS E PERDAS – RECEITA</t>
  </si>
  <si>
    <t>Despesas Operacionais</t>
  </si>
  <si>
    <t>Salários e Ordenados</t>
  </si>
  <si>
    <t>Depreciação</t>
  </si>
  <si>
    <t>Renda</t>
  </si>
  <si>
    <t>Material de Escritório</t>
  </si>
  <si>
    <t>Serviços públicos</t>
  </si>
  <si>
    <t>Telefone</t>
  </si>
  <si>
    <t>Seguro</t>
  </si>
  <si>
    <t>Deslocações</t>
  </si>
  <si>
    <t>Manutenção</t>
  </si>
  <si>
    <t>Publicidade</t>
  </si>
  <si>
    <t>Outras 1</t>
  </si>
  <si>
    <t>Outras 2</t>
  </si>
  <si>
    <t>Outras 3</t>
  </si>
  <si>
    <t>Despesas Operacionais Totais</t>
  </si>
  <si>
    <t>CONTA DE GANHOS E PERDAS – DESPESAS OPERACIONAIS</t>
  </si>
  <si>
    <t>O gráfico de linhas a mostrar o Lucro Bruto e as Despesas Operacionais Totais está nesta célula. 
Introduza os dados na tabela abaixo.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</si>
</sst>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 * #,##0_ ;_ * \-#,##0_ ;_ * &quot;-&quot;_ ;_ @_ "/>
    <numFmt numFmtId="165" formatCode="#,##0\ &quot;€&quot;"/>
  </numFmts>
  <fonts count="17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  <font>
      <b/>
      <sz val="11"/>
      <color theme="2"/>
      <name val="Segoe UI"/>
      <family val="2"/>
      <scheme val="minor"/>
    </font>
    <font>
      <sz val="11"/>
      <color theme="2"/>
      <name val="Segoe U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44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4" fontId="14" fillId="0" borderId="0" applyFill="0" applyBorder="0" applyAlignment="0" applyProtection="0"/>
    <xf numFmtId="5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1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5" fontId="3" fillId="2" borderId="0" xfId="8" applyFont="1" applyFill="1" applyBorder="1" applyAlignment="1">
      <alignment vertical="center"/>
    </xf>
    <xf numFmtId="5" fontId="3" fillId="2" borderId="0" xfId="8" applyFont="1" applyFill="1" applyBorder="1" applyAlignment="1">
      <alignment horizontal="right" vertical="center" indent="1"/>
    </xf>
    <xf numFmtId="5" fontId="2" fillId="2" borderId="0" xfId="8" applyFont="1" applyFill="1" applyBorder="1" applyAlignment="1">
      <alignment vertical="center"/>
    </xf>
    <xf numFmtId="5" fontId="2" fillId="2" borderId="0" xfId="8" applyFont="1" applyFill="1" applyBorder="1" applyAlignment="1">
      <alignment horizontal="right" vertical="center" indent="1"/>
    </xf>
    <xf numFmtId="5" fontId="11" fillId="4" borderId="0" xfId="8" applyFont="1" applyFill="1" applyBorder="1" applyAlignment="1">
      <alignment vertical="center"/>
    </xf>
    <xf numFmtId="5" fontId="11" fillId="4" borderId="0" xfId="8" applyFont="1" applyFill="1" applyBorder="1" applyAlignment="1">
      <alignment horizontal="right" vertical="center" indent="1"/>
    </xf>
    <xf numFmtId="5" fontId="2" fillId="2" borderId="0" xfId="8" applyFont="1" applyFill="1" applyAlignment="1">
      <alignment vertical="center" wrapTex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Alignment="1">
      <alignment horizontal="right" wrapText="1"/>
    </xf>
    <xf numFmtId="5" fontId="0" fillId="2" borderId="0" xfId="8" applyFont="1" applyFill="1" applyAlignment="1">
      <alignment vertical="center" wrapText="1"/>
    </xf>
    <xf numFmtId="5" fontId="0" fillId="6" borderId="0" xfId="8" applyNumberFormat="1" applyFont="1" applyFill="1" applyBorder="1" applyAlignment="1">
      <alignment vertical="center" wrapText="1"/>
    </xf>
    <xf numFmtId="5" fontId="0" fillId="2" borderId="0" xfId="8" applyFont="1" applyFill="1" applyAlignment="1">
      <alignment horizontal="right" vertical="center" wrapText="1" indent="1"/>
    </xf>
    <xf numFmtId="5" fontId="0" fillId="2" borderId="0" xfId="0" applyNumberFormat="1" applyFont="1" applyFill="1" applyBorder="1" applyAlignment="1">
      <alignment vertical="center"/>
    </xf>
    <xf numFmtId="5" fontId="0" fillId="2" borderId="0" xfId="8" applyNumberFormat="1" applyFont="1" applyFill="1" applyBorder="1" applyAlignment="1">
      <alignment vertical="center" wrapText="1"/>
    </xf>
    <xf numFmtId="5" fontId="0" fillId="6" borderId="0" xfId="0" applyNumberFormat="1" applyFont="1" applyFill="1" applyBorder="1" applyAlignment="1">
      <alignment vertical="center" wrapText="1"/>
    </xf>
    <xf numFmtId="5" fontId="16" fillId="2" borderId="0" xfId="0" applyNumberFormat="1" applyFont="1" applyFill="1" applyBorder="1" applyAlignment="1">
      <alignment vertical="center" wrapText="1"/>
    </xf>
    <xf numFmtId="5" fontId="11" fillId="3" borderId="0" xfId="1" applyNumberFormat="1" applyFont="1" applyFill="1" applyBorder="1" applyAlignment="1">
      <alignment vertical="center"/>
    </xf>
    <xf numFmtId="0" fontId="15" fillId="2" borderId="1" xfId="0" applyFont="1" applyBorder="1" applyAlignment="1">
      <alignment wrapText="1"/>
    </xf>
    <xf numFmtId="0" fontId="15" fillId="2" borderId="1" xfId="0" applyFont="1" applyBorder="1" applyAlignment="1">
      <alignment horizontal="right" wrapText="1"/>
    </xf>
    <xf numFmtId="0" fontId="3" fillId="2" borderId="0" xfId="0" applyNumberFormat="1" applyFont="1" applyFill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5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  <xf numFmtId="5" fontId="12" fillId="2" borderId="0" xfId="0" applyNumberFormat="1" applyFont="1" applyFill="1" applyBorder="1" applyAlignment="1">
      <alignment vertical="center"/>
    </xf>
  </cellXfs>
  <cellStyles count="11">
    <cellStyle name="Cabeçalho 1" xfId="3" builtinId="16" customBuiltin="1"/>
    <cellStyle name="Cabeçalho 2" xfId="4" builtinId="17" customBuiltin="1"/>
    <cellStyle name="Cabeçalho 3" xfId="5" builtinId="18" customBuiltin="1"/>
    <cellStyle name="Cabeçalho 4" xfId="6" builtinId="19" customBuiltin="1"/>
    <cellStyle name="Moeda" xfId="1" builtinId="4" customBuiltin="1"/>
    <cellStyle name="Moeda [0]" xfId="8" builtinId="7" customBuiltin="1"/>
    <cellStyle name="Normal" xfId="0" builtinId="0" customBuiltin="1"/>
    <cellStyle name="Nota" xfId="10" builtinId="10" customBuiltin="1"/>
    <cellStyle name="Percentagem" xfId="9" builtinId="5" customBuiltin="1"/>
    <cellStyle name="Separador de milhares [0]" xfId="7" builtinId="6" customBuiltin="1"/>
    <cellStyle name="Título" xfId="2" builtinId="15" customBuiltin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6" formatCode="&quot;$&quot;#,##0_);\(&quot;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Ganhos e Perdas" defaultPivotStyle="PivotStyleLight16">
    <tableStyle name="Despesas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ColumnStripe" dxfId="53"/>
      <tableStyleElement type="secondColumnStripe" dxfId="52"/>
    </tableStyle>
    <tableStyle name="Ganhos e Perdas" pivot="0" count="7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ColumnStripe" dxfId="46"/>
      <tableStyleElement type="secondColumnStripe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Receita!$B$12</c:f>
              <c:strCache>
                <c:ptCount val="1"/>
                <c:pt idx="0">
                  <c:v>Lucro Bruto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Receita!$C$12:$N$12</c:f>
              <c:numCache>
                <c:formatCode>"€"#,##0_);\("€"#,##0\)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'Despesas Operacionais'!$B$17</c:f>
              <c:strCache>
                <c:ptCount val="1"/>
                <c:pt idx="0">
                  <c:v>Despesas Operacionais Totais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'Despesas Operacionais'!$C$17:$N$17</c:f>
              <c:numCache>
                <c:formatCode>"€"#,##0_);\("€"#,##0\)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€&quot;#,##0_);\(&quot;€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85725</xdr:rowOff>
    </xdr:from>
    <xdr:to>
      <xdr:col>14</xdr:col>
      <xdr:colOff>1657350</xdr:colOff>
      <xdr:row>2</xdr:row>
      <xdr:rowOff>1285875</xdr:rowOff>
    </xdr:to>
    <xdr:graphicFrame macro="">
      <xdr:nvGraphicFramePr>
        <xdr:cNvPr id="3" name="Gráfico 2" descr="Gráfico de linhas a mostrar o Lucro Bruto e as Despesas Operacionais Totai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Receita" displayName="Receita" ref="B3:O10" totalsRowCount="1" headerRowDxfId="44">
  <autoFilter ref="B3:O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Receita" totalsRowLabel="Vendas Líquidas" dataDxfId="43" totalsRowDxfId="42"/>
    <tableColumn id="2" name="JAN" totalsRowFunction="custom" dataDxfId="41" totalsRowDxfId="40" dataCellStyle="Moeda [0]">
      <totalsRowFormula>IF(SUM(C4:C9)=0,"",SUM(C4:C9))</totalsRowFormula>
    </tableColumn>
    <tableColumn id="3" name="FEV" totalsRowFunction="custom" dataDxfId="39" totalsRowDxfId="38">
      <totalsRowFormula>IF(SUM(D4:D9)=0,"",SUM(D4:D9))</totalsRowFormula>
    </tableColumn>
    <tableColumn id="4" name="MAR" totalsRowFunction="custom" dataDxfId="37" totalsRowDxfId="36">
      <totalsRowFormula>IF(SUM(E4:E9)=0,"",SUM(E4:E9))</totalsRowFormula>
    </tableColumn>
    <tableColumn id="5" name="ABR" totalsRowFunction="custom" dataDxfId="35" totalsRowDxfId="34">
      <totalsRowFormula>IF(SUM(F4:F9)=0,"",SUM(F4:F9))</totalsRowFormula>
    </tableColumn>
    <tableColumn id="6" name="MAI" totalsRowFunction="custom" dataDxfId="33" totalsRowDxfId="32">
      <totalsRowFormula>IF(SUM(G4:G9)=0,"",SUM(G4:G9))</totalsRowFormula>
    </tableColumn>
    <tableColumn id="7" name="JUN" totalsRowFunction="custom" dataDxfId="31" totalsRowDxfId="30">
      <totalsRowFormula>IF(SUM(H4:H9)=0,"",SUM(H4:H9))</totalsRowFormula>
    </tableColumn>
    <tableColumn id="8" name="JUL" totalsRowFunction="custom" dataDxfId="29" totalsRowDxfId="28">
      <totalsRowFormula>IF(SUM(I4:I9)=0,"",SUM(I4:I9))</totalsRowFormula>
    </tableColumn>
    <tableColumn id="9" name="AGO" totalsRowFunction="custom" dataDxfId="27" totalsRowDxfId="26">
      <totalsRowFormula>IF(SUM(J4:J9)=0,"",SUM(J4:J9))</totalsRowFormula>
    </tableColumn>
    <tableColumn id="10" name="SET" totalsRowFunction="custom" dataDxfId="25" totalsRowDxfId="24">
      <totalsRowFormula>IF(SUM(K4:K9)=0,"",SUM(K4:K9))</totalsRowFormula>
    </tableColumn>
    <tableColumn id="11" name="OUT" totalsRowFunction="custom" dataDxfId="23" totalsRowDxfId="22">
      <totalsRowFormula>IF(SUM(L4:L9)=0,"",SUM(L4:L9))</totalsRowFormula>
    </tableColumn>
    <tableColumn id="12" name="NOV" totalsRowFunction="custom" dataDxfId="21" totalsRowDxfId="20">
      <totalsRowFormula>IF(SUM(M4:M9)=0,"",SUM(M4:M9))</totalsRowFormula>
    </tableColumn>
    <tableColumn id="13" name="DEZ" totalsRowFunction="custom" dataDxfId="19" totalsRowDxfId="18">
      <totalsRowFormula>IF(SUM(N4:N9)=0,"",SUM(N4:N9))</totalsRowFormula>
    </tableColumn>
    <tableColumn id="14" name="Desde o Início do Ano" totalsRowFunction="sum" dataDxfId="17" totalsRowDxfId="16">
      <calculatedColumnFormula>SUM(C4:N4)</calculatedColumnFormula>
    </tableColumn>
  </tableColumns>
  <tableStyleInfo name="Ganhos e Perdas" showFirstColumn="0" showLastColumn="0" showRowStripes="1" showColumnStripes="0"/>
  <extLst>
    <ext xmlns:x14="http://schemas.microsoft.com/office/spreadsheetml/2009/9/main" uri="{504A1905-F514-4f6f-8877-14C23A59335A}">
      <x14:table altTextSummary="Introduza as receitas de cada mês nesta tabela. O montante Ano até à Data é calculado automaticamente"/>
    </ext>
  </extLst>
</table>
</file>

<file path=xl/tables/table2.xml><?xml version="1.0" encoding="utf-8"?>
<table xmlns="http://schemas.openxmlformats.org/spreadsheetml/2006/main" id="3" name="Despesas" displayName="Despesas" ref="B3:O17" totalsRowCount="1" headerRowDxfId="15">
  <autoFilter ref="B3:O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Despesas Operacionais" totalsRowLabel="Despesas Operacionais Totais" dataDxfId="14" totalsRowDxfId="13"/>
    <tableColumn id="2" name="JAN" totalsRowFunction="custom" totalsRowDxfId="12" dataCellStyle="Moeda [0]">
      <totalsRowFormula>IF(SUM(C4:C16)=0,"",SUM(C4:C16))</totalsRowFormula>
    </tableColumn>
    <tableColumn id="3" name="FEV" totalsRowFunction="custom" totalsRowDxfId="11" dataCellStyle="Moeda [0]">
      <totalsRowFormula>IF(SUM(D4:D16)=0,"",SUM(D4:D16))</totalsRowFormula>
    </tableColumn>
    <tableColumn id="4" name="MAR" totalsRowFunction="custom" totalsRowDxfId="10" dataCellStyle="Moeda [0]">
      <totalsRowFormula>IF(SUM(E4:E16)=0,"",SUM(E4:E16))</totalsRowFormula>
    </tableColumn>
    <tableColumn id="5" name="ABR" totalsRowFunction="custom" totalsRowDxfId="9" dataCellStyle="Moeda [0]">
      <totalsRowFormula>IF(SUM(F4:F16)=0,"",SUM(F4:F16))</totalsRowFormula>
    </tableColumn>
    <tableColumn id="6" name="MAI" totalsRowFunction="custom" totalsRowDxfId="8" dataCellStyle="Moeda [0]">
      <totalsRowFormula>IF(SUM(G4:G16)=0,"",SUM(G4:G16))</totalsRowFormula>
    </tableColumn>
    <tableColumn id="7" name="JUN" totalsRowFunction="custom" totalsRowDxfId="7" dataCellStyle="Moeda [0]">
      <totalsRowFormula>IF(SUM(H4:H16)=0,"",SUM(H4:H16))</totalsRowFormula>
    </tableColumn>
    <tableColumn id="8" name="JUL" totalsRowFunction="custom" totalsRowDxfId="6" dataCellStyle="Moeda [0]">
      <totalsRowFormula>IF(SUM(I4:I16)=0,"",SUM(I4:I16))</totalsRowFormula>
    </tableColumn>
    <tableColumn id="9" name="AGO" totalsRowFunction="custom" totalsRowDxfId="5" dataCellStyle="Moeda [0]">
      <totalsRowFormula>IF(SUM(J4:J16)=0,"",SUM(J4:J16))</totalsRowFormula>
    </tableColumn>
    <tableColumn id="10" name="SET" totalsRowFunction="custom" totalsRowDxfId="4" dataCellStyle="Moeda [0]">
      <totalsRowFormula>IF(SUM(K4:K16)=0,"",SUM(K4:K16))</totalsRowFormula>
    </tableColumn>
    <tableColumn id="11" name="OUT" totalsRowFunction="custom" totalsRowDxfId="3" dataCellStyle="Moeda [0]">
      <totalsRowFormula>IF(SUM(L4:L16)=0,"",SUM(L4:L16))</totalsRowFormula>
    </tableColumn>
    <tableColumn id="12" name="NOV" totalsRowFunction="custom" totalsRowDxfId="2" dataCellStyle="Moeda [0]">
      <totalsRowFormula>IF(SUM(M4:M16)=0,"",SUM(M4:M16))</totalsRowFormula>
    </tableColumn>
    <tableColumn id="13" name="DEZ" totalsRowFunction="custom" totalsRowDxfId="1" dataCellStyle="Moeda [0]">
      <totalsRowFormula>IF(SUM(N4:N16)=0,"",SUM(N4:N16))</totalsRowFormula>
    </tableColumn>
    <tableColumn id="14" name="Desde o Início do Ano" totalsRowFunction="sum" totalsRowDxfId="0" dataCellStyle="Moeda [0]">
      <calculatedColumnFormula>SUM(C4:N4)</calculatedColumnFormula>
    </tableColumn>
  </tableColumns>
  <tableStyleInfo name="Despesas" showFirstColumn="0" showLastColumn="0" showRowStripes="1" showColumnStripes="0"/>
  <extLst>
    <ext xmlns:x14="http://schemas.microsoft.com/office/spreadsheetml/2009/9/main" uri="{504A1905-F514-4f6f-8877-14C23A59335A}">
      <x14:table altTextSummary="Introduza as despesas operacionais de cada mês nesta tabela. O montante Ano até à Data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3"/>
  <cols>
    <col min="1" max="1" width="1.875" customWidth="1"/>
    <col min="2" max="2" width="39.625" customWidth="1"/>
    <col min="3" max="14" width="10" customWidth="1"/>
    <col min="15" max="15" width="21.875" customWidth="1"/>
    <col min="16" max="16" width="2.625" customWidth="1"/>
  </cols>
  <sheetData>
    <row r="1" spans="1:15" s="7" customFormat="1" ht="30" customHeight="1" x14ac:dyDescent="0.3">
      <c r="A1" s="1"/>
      <c r="B1" s="38" t="s">
        <v>0</v>
      </c>
      <c r="C1" s="39" t="s">
        <v>6</v>
      </c>
      <c r="D1" s="39"/>
      <c r="E1" s="39"/>
      <c r="F1" s="39"/>
      <c r="G1" s="39"/>
      <c r="H1" s="39"/>
      <c r="I1" s="39"/>
      <c r="J1" s="39"/>
      <c r="K1" s="39"/>
      <c r="L1" s="36" t="s">
        <v>17</v>
      </c>
      <c r="M1" s="36"/>
      <c r="N1" s="36"/>
      <c r="O1" s="36"/>
    </row>
    <row r="2" spans="1:15" ht="65.099999999999994" customHeight="1" x14ac:dyDescent="0.3">
      <c r="A2" s="1"/>
      <c r="B2" s="38"/>
      <c r="C2" s="35" t="s">
        <v>7</v>
      </c>
      <c r="D2" s="35"/>
      <c r="E2" s="35"/>
      <c r="F2" s="35"/>
      <c r="G2" s="35"/>
      <c r="H2" s="35"/>
      <c r="I2" s="35"/>
      <c r="J2" s="35"/>
      <c r="K2" s="35"/>
      <c r="L2" s="37">
        <f>RendimentoLíquido</f>
        <v>72450.139999999985</v>
      </c>
      <c r="M2" s="37"/>
      <c r="N2" s="37"/>
      <c r="O2" s="37"/>
    </row>
    <row r="3" spans="1:15" ht="105" customHeight="1" x14ac:dyDescent="0.3">
      <c r="A3" s="1"/>
      <c r="B3" s="34" t="s">
        <v>49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19" customFormat="1" ht="39.950000000000003" customHeight="1" thickBot="1" x14ac:dyDescent="0.35">
      <c r="A4" s="4"/>
      <c r="B4" s="18"/>
      <c r="C4" s="31" t="s">
        <v>8</v>
      </c>
      <c r="D4" s="31" t="s">
        <v>9</v>
      </c>
      <c r="E4" s="31" t="s">
        <v>10</v>
      </c>
      <c r="F4" s="31" t="s">
        <v>11</v>
      </c>
      <c r="G4" s="31" t="s">
        <v>12</v>
      </c>
      <c r="H4" s="31" t="s">
        <v>13</v>
      </c>
      <c r="I4" s="31" t="s">
        <v>14</v>
      </c>
      <c r="J4" s="31" t="s">
        <v>15</v>
      </c>
      <c r="K4" s="31" t="s">
        <v>16</v>
      </c>
      <c r="L4" s="31" t="s">
        <v>18</v>
      </c>
      <c r="M4" s="31" t="s">
        <v>19</v>
      </c>
      <c r="N4" s="31" t="s">
        <v>20</v>
      </c>
      <c r="O4" s="32" t="s">
        <v>21</v>
      </c>
    </row>
    <row r="5" spans="1:15" ht="30" customHeight="1" x14ac:dyDescent="0.3">
      <c r="A5" s="1"/>
      <c r="B5" s="5" t="s">
        <v>1</v>
      </c>
      <c r="C5" s="17">
        <f>IFERROR(Receita!C12-Despesas[[#Totals],[JAN]],"")</f>
        <v>14159</v>
      </c>
      <c r="D5" s="17">
        <f>IFERROR(Receita!D12-Despesas[[#Totals],[FEV]],"")</f>
        <v>24980.75</v>
      </c>
      <c r="E5" s="17">
        <f>IFERROR(Receita!E12-Despesas[[#Totals],[MAR]],"")</f>
        <v>15642.18</v>
      </c>
      <c r="F5" s="17">
        <f>IFERROR(Receita!F12-Despesas[[#Totals],[ABR]],"")</f>
        <v>-17559.510000000002</v>
      </c>
      <c r="G5" s="17">
        <f>IFERROR(Receita!G12-Despesas[[#Totals],[MAI]],"")</f>
        <v>17043.969999999998</v>
      </c>
      <c r="H5" s="17">
        <f>IFERROR(Receita!H12-Despesas[[#Totals],[JUN]],"")</f>
        <v>19215.589999999997</v>
      </c>
      <c r="I5" s="17">
        <f>IFERROR(Receita!I12-Despesas[[#Totals],[JUL]],"")</f>
        <v>19082.359999999997</v>
      </c>
      <c r="J5" s="17" t="str">
        <f>IFERROR(Receita!J12-Despesas[[#Totals],[AGO]],"")</f>
        <v/>
      </c>
      <c r="K5" s="17" t="str">
        <f>IFERROR(Receita!K12-Despesas[[#Totals],[SET]],"")</f>
        <v/>
      </c>
      <c r="L5" s="17" t="str">
        <f>IFERROR(Receita!L12-Despesas[[#Totals],[OUT]],"")</f>
        <v/>
      </c>
      <c r="M5" s="17" t="str">
        <f>IFERROR(Receita!M12-Despesas[[#Totals],[NOV]],"")</f>
        <v/>
      </c>
      <c r="N5" s="17" t="str">
        <f>IFERROR(Receita!N12-Despesas[[#Totals],[DEZ]],"")</f>
        <v/>
      </c>
      <c r="O5" s="17">
        <f>IFERROR(Receita!O12-Despesas[[#Totals],[Desde o Início do Ano]],"")</f>
        <v>134210.34000000003</v>
      </c>
    </row>
    <row r="6" spans="1:15" ht="30" customHeight="1" x14ac:dyDescent="0.3">
      <c r="A6" s="1"/>
      <c r="B6" s="2" t="s">
        <v>2</v>
      </c>
      <c r="C6" s="11">
        <v>-100</v>
      </c>
      <c r="D6" s="11">
        <v>-105</v>
      </c>
      <c r="E6" s="11">
        <v>-110.25</v>
      </c>
      <c r="F6" s="11">
        <v>-115.76</v>
      </c>
      <c r="G6" s="11">
        <v>-121.55</v>
      </c>
      <c r="H6" s="11">
        <v>-127.63</v>
      </c>
      <c r="I6" s="11">
        <v>-134.01</v>
      </c>
      <c r="J6" s="11"/>
      <c r="K6" s="11"/>
      <c r="L6" s="11"/>
      <c r="M6" s="11"/>
      <c r="N6" s="11"/>
      <c r="O6" s="12">
        <f t="shared" ref="O6:O8" si="0">SUM(C6:N6)</f>
        <v>-814.19999999999993</v>
      </c>
    </row>
    <row r="7" spans="1:15" ht="30" customHeight="1" x14ac:dyDescent="0.3">
      <c r="A7" s="1"/>
      <c r="B7" s="5" t="s">
        <v>3</v>
      </c>
      <c r="C7" s="13">
        <f>IFERROR(C5+C6,"")</f>
        <v>14059</v>
      </c>
      <c r="D7" s="13">
        <f t="shared" ref="D7:N7" si="1">IFERROR(D5+D6,"")</f>
        <v>24875.75</v>
      </c>
      <c r="E7" s="13">
        <f t="shared" si="1"/>
        <v>15531.93</v>
      </c>
      <c r="F7" s="13">
        <f t="shared" si="1"/>
        <v>-17675.27</v>
      </c>
      <c r="G7" s="13">
        <f t="shared" si="1"/>
        <v>16922.419999999998</v>
      </c>
      <c r="H7" s="13">
        <f t="shared" si="1"/>
        <v>19087.959999999995</v>
      </c>
      <c r="I7" s="13">
        <f t="shared" si="1"/>
        <v>18948.349999999999</v>
      </c>
      <c r="J7" s="13" t="str">
        <f t="shared" si="1"/>
        <v/>
      </c>
      <c r="K7" s="13" t="str">
        <f t="shared" si="1"/>
        <v/>
      </c>
      <c r="L7" s="13" t="str">
        <f t="shared" si="1"/>
        <v/>
      </c>
      <c r="M7" s="13" t="str">
        <f t="shared" si="1"/>
        <v/>
      </c>
      <c r="N7" s="13" t="str">
        <f t="shared" si="1"/>
        <v/>
      </c>
      <c r="O7" s="14">
        <f t="shared" si="0"/>
        <v>91750.139999999985</v>
      </c>
    </row>
    <row r="8" spans="1:15" ht="30" customHeight="1" x14ac:dyDescent="0.3">
      <c r="A8" s="1"/>
      <c r="B8" s="2" t="s">
        <v>4</v>
      </c>
      <c r="C8" s="11">
        <v>2400</v>
      </c>
      <c r="D8" s="11">
        <v>2500</v>
      </c>
      <c r="E8" s="11">
        <v>2600</v>
      </c>
      <c r="F8" s="11">
        <v>2700</v>
      </c>
      <c r="G8" s="11">
        <v>2900</v>
      </c>
      <c r="H8" s="11">
        <v>3000</v>
      </c>
      <c r="I8" s="11">
        <v>3200</v>
      </c>
      <c r="J8" s="11"/>
      <c r="K8" s="11"/>
      <c r="L8" s="11"/>
      <c r="M8" s="11"/>
      <c r="N8" s="11"/>
      <c r="O8" s="12">
        <f t="shared" si="0"/>
        <v>19300</v>
      </c>
    </row>
    <row r="9" spans="1:15" ht="30" customHeight="1" x14ac:dyDescent="0.3">
      <c r="A9" s="1"/>
      <c r="B9" s="6" t="s">
        <v>5</v>
      </c>
      <c r="C9" s="15">
        <f>IFERROR(C7-C8,"")</f>
        <v>11659</v>
      </c>
      <c r="D9" s="15">
        <f t="shared" ref="D9:O9" si="2">IFERROR(D7-D8,"")</f>
        <v>22375.75</v>
      </c>
      <c r="E9" s="15">
        <f t="shared" si="2"/>
        <v>12931.93</v>
      </c>
      <c r="F9" s="15">
        <f t="shared" si="2"/>
        <v>-20375.27</v>
      </c>
      <c r="G9" s="15">
        <f t="shared" si="2"/>
        <v>14022.419999999998</v>
      </c>
      <c r="H9" s="15">
        <f t="shared" si="2"/>
        <v>16087.959999999995</v>
      </c>
      <c r="I9" s="15">
        <f t="shared" si="2"/>
        <v>15748.349999999999</v>
      </c>
      <c r="J9" s="15" t="str">
        <f t="shared" si="2"/>
        <v/>
      </c>
      <c r="K9" s="15" t="str">
        <f t="shared" si="2"/>
        <v/>
      </c>
      <c r="L9" s="15" t="str">
        <f t="shared" si="2"/>
        <v/>
      </c>
      <c r="M9" s="15" t="str">
        <f t="shared" si="2"/>
        <v/>
      </c>
      <c r="N9" s="15" t="str">
        <f t="shared" si="2"/>
        <v/>
      </c>
      <c r="O9" s="16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Crie uma Conta de Ganhos e Perdas nesta folha de cálculo. Introduza o Ano na célula B1 e o Nome da Empresa na célula C2. O Rendimento Líquido é calculado automaticamente na célula L2. O gráfico está na célula B3" sqref="A1"/>
    <dataValidation allowBlank="1" showInputMessage="1" prompt="O título desta folha de cálculo está nesta célula. Introduza o Nome da Empresa na célula abaixo" sqref="C1:K1"/>
    <dataValidation allowBlank="1" showInputMessage="1" showErrorMessage="1" prompt="O Rendimento Líquido é calculado automaticamente na célula abaixo" sqref="L1:O1"/>
    <dataValidation allowBlank="1" showInputMessage="1" showErrorMessage="1" prompt="O Rendimento das Operações é calculado automaticamente nas células à direita. Introduza os Ganhos com Juros considerados Despesa nas células C6 a O6" sqref="B5"/>
    <dataValidation allowBlank="1" showInputMessage="1" showErrorMessage="1" prompt="Introduza os Ganhos com Juros considerados Despesa nas células à direita. O Rendimento antes dos Impostos sobre o Rendimento é calculado automaticamente nas células C7 a O7" sqref="B6"/>
    <dataValidation allowBlank="1" showInputMessage="1" showErrorMessage="1" prompt="O Rendimento antes dos Impostos sobre o Rendimento é calculado automaticamente nas células à direita. Introduza os Gastos com Impostos sobre o Rendimento nas células C8 a O8" sqref="B7"/>
    <dataValidation allowBlank="1" showInputMessage="1" showErrorMessage="1" prompt="Introduza os Gastos com Impostos sobre o Rendimento nas células à direita. O Rendimento Líquido é calculado automaticamente nas células C9 a O9" sqref="B8"/>
    <dataValidation allowBlank="1" showInputMessage="1" showErrorMessage="1" prompt="O Rendimento Líquido é calculado automaticamente nas células à direita" sqref="B9"/>
    <dataValidation allowBlank="1" showInputMessage="1" showErrorMessage="1" prompt="Introduza o Ano nesta célula" sqref="B1"/>
    <dataValidation allowBlank="1" showInputMessage="1" showErrorMessage="1" prompt="O Rendimento Líquido é calculado automaticamente nesta célula. Introduza os detalhes da Receita na tabela Receita e as Despesas Operacionais na tabela Despesas" sqref="L2:O2"/>
    <dataValidation allowBlank="1" showInputMessage="1" showErrorMessage="1" prompt="Introduza o Nome da Empresa nesta célula. O Rendimento Líquido é calculado automaticamente na célula à direita" sqref="C2:K2"/>
  </dataValidations>
  <printOptions horizontalCentered="1"/>
  <pageMargins left="0.25" right="0.25" top="0.75" bottom="0.75" header="0.3" footer="0.3"/>
  <pageSetup paperSize="9" scale="73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2"/>
  <sheetViews>
    <sheetView showGridLines="0" workbookViewId="0"/>
  </sheetViews>
  <sheetFormatPr defaultRowHeight="30" customHeight="1" x14ac:dyDescent="0.3"/>
  <cols>
    <col min="1" max="1" width="1.875" customWidth="1"/>
    <col min="2" max="2" width="39.625" customWidth="1"/>
    <col min="3" max="14" width="10" customWidth="1"/>
    <col min="15" max="15" width="21.875" customWidth="1"/>
    <col min="16" max="16" width="2.625" customWidth="1"/>
  </cols>
  <sheetData>
    <row r="1" spans="1:15" s="7" customFormat="1" ht="30" customHeight="1" x14ac:dyDescent="0.3">
      <c r="A1" s="33"/>
      <c r="B1" s="38" t="str">
        <f>'Despesas Operacionais'!B1:B2</f>
        <v>ANO</v>
      </c>
      <c r="C1" s="39" t="s">
        <v>32</v>
      </c>
      <c r="D1" s="39"/>
      <c r="E1" s="39"/>
      <c r="F1" s="39"/>
      <c r="G1" s="39"/>
      <c r="H1" s="39"/>
      <c r="I1" s="39"/>
      <c r="J1" s="39"/>
      <c r="K1" s="39"/>
      <c r="L1"/>
      <c r="M1"/>
      <c r="N1"/>
      <c r="O1"/>
    </row>
    <row r="2" spans="1:15" ht="65.099999999999994" customHeight="1" x14ac:dyDescent="0.3">
      <c r="A2" s="1"/>
      <c r="B2" s="38"/>
      <c r="C2" s="35" t="str">
        <f>'Ganhos e Perdas'!C2:K2</f>
        <v>NOME DA EMPRESA</v>
      </c>
      <c r="D2" s="35"/>
      <c r="E2" s="35"/>
      <c r="F2" s="35"/>
      <c r="G2" s="35"/>
      <c r="H2" s="35"/>
      <c r="I2" s="35"/>
      <c r="J2" s="35"/>
      <c r="K2" s="35"/>
    </row>
    <row r="3" spans="1:15" ht="30" customHeight="1" x14ac:dyDescent="0.3">
      <c r="A3" s="4"/>
      <c r="B3" s="20" t="s">
        <v>22</v>
      </c>
      <c r="C3" s="21" t="s">
        <v>8</v>
      </c>
      <c r="D3" s="21" t="s">
        <v>9</v>
      </c>
      <c r="E3" s="21" t="s">
        <v>10</v>
      </c>
      <c r="F3" s="21" t="s">
        <v>11</v>
      </c>
      <c r="G3" s="21" t="s">
        <v>12</v>
      </c>
      <c r="H3" s="21" t="s">
        <v>13</v>
      </c>
      <c r="I3" s="21" t="s">
        <v>14</v>
      </c>
      <c r="J3" s="21" t="s">
        <v>15</v>
      </c>
      <c r="K3" s="21" t="s">
        <v>16</v>
      </c>
      <c r="L3" s="21" t="s">
        <v>18</v>
      </c>
      <c r="M3" s="21" t="s">
        <v>19</v>
      </c>
      <c r="N3" s="21" t="s">
        <v>20</v>
      </c>
      <c r="O3" s="21" t="s">
        <v>21</v>
      </c>
    </row>
    <row r="4" spans="1:15" ht="30" customHeight="1" x14ac:dyDescent="0.3">
      <c r="A4" s="1"/>
      <c r="B4" s="10" t="s">
        <v>23</v>
      </c>
      <c r="C4" s="27">
        <v>50000</v>
      </c>
      <c r="D4" s="27">
        <v>63098</v>
      </c>
      <c r="E4" s="27">
        <v>55125</v>
      </c>
      <c r="F4" s="27">
        <v>23881</v>
      </c>
      <c r="G4" s="27">
        <v>60775.31</v>
      </c>
      <c r="H4" s="27">
        <v>63814.080000000002</v>
      </c>
      <c r="I4" s="27">
        <v>67004.78</v>
      </c>
      <c r="J4" s="27">
        <v>89000</v>
      </c>
      <c r="K4" s="27"/>
      <c r="L4" s="27"/>
      <c r="M4" s="27"/>
      <c r="N4" s="27"/>
      <c r="O4" s="27">
        <f>SUM(C4:N4)</f>
        <v>472698.17000000004</v>
      </c>
    </row>
    <row r="5" spans="1:15" ht="30" customHeight="1" x14ac:dyDescent="0.3">
      <c r="A5" s="1"/>
      <c r="B5" s="10" t="s">
        <v>24</v>
      </c>
      <c r="C5" s="27">
        <v>0</v>
      </c>
      <c r="D5" s="27">
        <v>-500</v>
      </c>
      <c r="E5" s="27">
        <v>0</v>
      </c>
      <c r="F5" s="27">
        <v>0</v>
      </c>
      <c r="G5" s="27">
        <v>-234</v>
      </c>
      <c r="H5" s="27">
        <v>0</v>
      </c>
      <c r="I5" s="27">
        <v>0</v>
      </c>
      <c r="J5" s="27">
        <v>-300</v>
      </c>
      <c r="K5" s="27"/>
      <c r="L5" s="27"/>
      <c r="M5" s="27"/>
      <c r="N5" s="27"/>
      <c r="O5" s="27">
        <f t="shared" ref="O5:O11" si="0">SUM(C5:N5)</f>
        <v>-1034</v>
      </c>
    </row>
    <row r="6" spans="1:15" ht="30" customHeight="1" x14ac:dyDescent="0.3">
      <c r="A6" s="1"/>
      <c r="B6" s="10" t="s">
        <v>25</v>
      </c>
      <c r="C6" s="27">
        <v>-5000</v>
      </c>
      <c r="D6" s="27">
        <v>-5250</v>
      </c>
      <c r="E6" s="27">
        <v>-5513</v>
      </c>
      <c r="F6" s="27">
        <v>-5788</v>
      </c>
      <c r="G6" s="27">
        <v>-6078</v>
      </c>
      <c r="H6" s="27">
        <v>-5324</v>
      </c>
      <c r="I6" s="27">
        <v>-6700</v>
      </c>
      <c r="J6" s="27">
        <v>-400</v>
      </c>
      <c r="K6" s="27"/>
      <c r="L6" s="27"/>
      <c r="M6" s="27"/>
      <c r="N6" s="27"/>
      <c r="O6" s="27">
        <f t="shared" si="0"/>
        <v>-40053</v>
      </c>
    </row>
    <row r="7" spans="1:15" ht="30" customHeight="1" x14ac:dyDescent="0.3">
      <c r="A7" s="1"/>
      <c r="B7" s="10" t="s">
        <v>26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2000</v>
      </c>
      <c r="K7" s="27"/>
      <c r="L7" s="27"/>
      <c r="M7" s="27"/>
      <c r="N7" s="27"/>
      <c r="O7" s="27">
        <f t="shared" si="0"/>
        <v>2000</v>
      </c>
    </row>
    <row r="8" spans="1:15" ht="30" customHeight="1" x14ac:dyDescent="0.3">
      <c r="A8" s="1"/>
      <c r="B8" s="10" t="s">
        <v>27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/>
      <c r="K8" s="27"/>
      <c r="L8" s="27"/>
      <c r="M8" s="27"/>
      <c r="N8" s="27"/>
      <c r="O8" s="27">
        <f t="shared" si="0"/>
        <v>0</v>
      </c>
    </row>
    <row r="9" spans="1:15" ht="30" customHeight="1" x14ac:dyDescent="0.3">
      <c r="A9" s="1"/>
      <c r="B9" s="10" t="s">
        <v>28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/>
      <c r="K9" s="27"/>
      <c r="L9" s="27"/>
      <c r="M9" s="27"/>
      <c r="N9" s="27"/>
      <c r="O9" s="27">
        <f t="shared" si="0"/>
        <v>0</v>
      </c>
    </row>
    <row r="10" spans="1:15" ht="30" customHeight="1" x14ac:dyDescent="0.3">
      <c r="A10" s="1"/>
      <c r="B10" s="10" t="s">
        <v>29</v>
      </c>
      <c r="C10" s="28">
        <f>IF(SUM(C4:C9)=0,"",SUM(C4:C9))</f>
        <v>45000</v>
      </c>
      <c r="D10" s="28">
        <f t="shared" ref="D10:N10" si="1">IF(SUM(D4:D9)=0,"",SUM(D4:D9))</f>
        <v>57348</v>
      </c>
      <c r="E10" s="28">
        <f t="shared" si="1"/>
        <v>49612</v>
      </c>
      <c r="F10" s="28">
        <f t="shared" si="1"/>
        <v>18093</v>
      </c>
      <c r="G10" s="28">
        <f t="shared" si="1"/>
        <v>54463.31</v>
      </c>
      <c r="H10" s="28">
        <f t="shared" si="1"/>
        <v>58490.080000000002</v>
      </c>
      <c r="I10" s="28">
        <f t="shared" si="1"/>
        <v>60304.78</v>
      </c>
      <c r="J10" s="28">
        <f t="shared" si="1"/>
        <v>90300</v>
      </c>
      <c r="K10" s="28" t="str">
        <f t="shared" si="1"/>
        <v/>
      </c>
      <c r="L10" s="28" t="str">
        <f t="shared" si="1"/>
        <v/>
      </c>
      <c r="M10" s="28" t="str">
        <f t="shared" si="1"/>
        <v/>
      </c>
      <c r="N10" s="28" t="str">
        <f t="shared" si="1"/>
        <v/>
      </c>
      <c r="O10" s="29">
        <f>SUBTOTAL(109,Receita[Desde o Início do Ano])</f>
        <v>433611.17000000004</v>
      </c>
    </row>
    <row r="11" spans="1:15" ht="30" customHeight="1" x14ac:dyDescent="0.3">
      <c r="A11" s="1"/>
      <c r="B11" s="9" t="s">
        <v>30</v>
      </c>
      <c r="C11" s="24">
        <v>20000</v>
      </c>
      <c r="D11" s="24">
        <v>21000</v>
      </c>
      <c r="E11" s="24">
        <v>22050</v>
      </c>
      <c r="F11" s="24">
        <v>23152.5</v>
      </c>
      <c r="G11" s="24">
        <v>24310.13</v>
      </c>
      <c r="H11" s="24">
        <v>25525.63</v>
      </c>
      <c r="I11" s="24">
        <v>26801.91</v>
      </c>
      <c r="J11" s="24">
        <v>48654</v>
      </c>
      <c r="K11" s="24"/>
      <c r="L11" s="24"/>
      <c r="M11" s="24"/>
      <c r="N11" s="24"/>
      <c r="O11" s="24">
        <f t="shared" si="0"/>
        <v>211494.17</v>
      </c>
    </row>
    <row r="12" spans="1:15" ht="30" customHeight="1" x14ac:dyDescent="0.3">
      <c r="B12" s="3" t="s">
        <v>31</v>
      </c>
      <c r="C12" s="30">
        <f>IFERROR(C10-C11,"")</f>
        <v>25000</v>
      </c>
      <c r="D12" s="30">
        <f t="shared" ref="D12:O12" si="2">IFERROR(D10-D11,"")</f>
        <v>36348</v>
      </c>
      <c r="E12" s="30">
        <f t="shared" si="2"/>
        <v>27562</v>
      </c>
      <c r="F12" s="30">
        <f t="shared" si="2"/>
        <v>-5059.5</v>
      </c>
      <c r="G12" s="30">
        <f t="shared" si="2"/>
        <v>30153.179999999997</v>
      </c>
      <c r="H12" s="30">
        <f t="shared" si="2"/>
        <v>32964.449999999997</v>
      </c>
      <c r="I12" s="30">
        <f t="shared" si="2"/>
        <v>33502.869999999995</v>
      </c>
      <c r="J12" s="30">
        <f t="shared" si="2"/>
        <v>41646</v>
      </c>
      <c r="K12" s="30" t="str">
        <f t="shared" si="2"/>
        <v/>
      </c>
      <c r="L12" s="30" t="str">
        <f t="shared" si="2"/>
        <v/>
      </c>
      <c r="M12" s="30" t="str">
        <f t="shared" si="2"/>
        <v/>
      </c>
      <c r="N12" s="30" t="str">
        <f t="shared" si="2"/>
        <v/>
      </c>
      <c r="O12" s="30">
        <f t="shared" si="2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Introduza receitas de várias origens na tabela Receita nesta folha de cálculo. O Lucro Bruto é calculado automaticamente" sqref="A1"/>
    <dataValidation allowBlank="1" showInputMessage="1" prompt="O título desta folha de cálculo está nesta célula. O nome da empresa é atualizado automaticamente na célula abaixo" sqref="C1:K1"/>
    <dataValidation allowBlank="1" showInputMessage="1" showErrorMessage="1" prompt="Introduza as receitas deste mês nesta coluna, abaixo deste cabeçalho" sqref="C3:N3"/>
    <dataValidation allowBlank="1" showInputMessage="1" showErrorMessage="1" prompt="O Lucro Bruto é calculado automaticamente nas células à direita" sqref="B12"/>
    <dataValidation allowBlank="1" showInputMessage="1" showErrorMessage="1" prompt="Introduza o Custo de Produtos Vendidos nas células à direita. O Lucro Bruto é calculado automaticamente na linha abaixo" sqref="B11"/>
    <dataValidation allowBlank="1" showInputMessage="1" showErrorMessage="1" prompt="O montante Ano até à Data é calculado automaticamente nesta coluna, abaixo deste cabeçalho. Os lucros brutos estão abaixo da tabela, em Custo de Produtos Vendidos" sqref="O3"/>
    <dataValidation allowBlank="1" showInputMessage="1" showErrorMessage="1" prompt="Introduza ou personalize os itens da Receita nesta coluna, abaixo deste cabeçalho. Introduza os montantes da receita abaixo de cada mês, nesta linha, à direita" sqref="B3"/>
    <dataValidation allowBlank="1" showInputMessage="1" showErrorMessage="1" prompt="O ano é atualizado automaticamente nesta célula e o nome da empresa na célula C2" sqref="B1:B2"/>
    <dataValidation allowBlank="1" showInputMessage="1" showErrorMessage="1" prompt="O nome da empresa é atualizado automaticamente nesta célula. Introduza os detalhes da receita na tabela abaixo" sqref="C2:K2"/>
  </dataValidations>
  <printOptions horizontalCentered="1"/>
  <pageMargins left="0.25" right="0.25" top="0.75" bottom="0.75" header="0.3" footer="0.3"/>
  <pageSetup paperSize="9" scale="73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7"/>
  <sheetViews>
    <sheetView showGridLines="0" workbookViewId="0"/>
  </sheetViews>
  <sheetFormatPr defaultRowHeight="30" customHeight="1" x14ac:dyDescent="0.3"/>
  <cols>
    <col min="1" max="1" width="1.875" customWidth="1"/>
    <col min="2" max="2" width="39.625" customWidth="1"/>
    <col min="3" max="14" width="10" customWidth="1"/>
    <col min="15" max="15" width="21.875" customWidth="1"/>
    <col min="16" max="16" width="2.625" customWidth="1"/>
  </cols>
  <sheetData>
    <row r="1" spans="1:15" s="7" customFormat="1" ht="30" customHeight="1" x14ac:dyDescent="0.3">
      <c r="A1" s="1"/>
      <c r="B1" s="38" t="str">
        <f>'Ganhos e Perdas'!B1:B2</f>
        <v>ANO</v>
      </c>
      <c r="C1" s="39" t="s">
        <v>48</v>
      </c>
      <c r="D1" s="39"/>
      <c r="E1" s="39"/>
      <c r="F1" s="39"/>
      <c r="G1" s="39"/>
      <c r="H1" s="39"/>
      <c r="I1" s="39"/>
      <c r="J1" s="39"/>
      <c r="K1" s="39"/>
      <c r="L1"/>
      <c r="M1"/>
      <c r="N1"/>
      <c r="O1"/>
    </row>
    <row r="2" spans="1:15" ht="65.099999999999994" customHeight="1" x14ac:dyDescent="0.3">
      <c r="A2" s="1"/>
      <c r="B2" s="38"/>
      <c r="C2" s="35" t="str">
        <f>'Ganhos e Perdas'!C2:K2</f>
        <v>NOME DA EMPRESA</v>
      </c>
      <c r="D2" s="35"/>
      <c r="E2" s="35"/>
      <c r="F2" s="35"/>
      <c r="G2" s="35"/>
      <c r="H2" s="35"/>
      <c r="I2" s="35"/>
      <c r="J2" s="35"/>
      <c r="K2" s="35"/>
    </row>
    <row r="3" spans="1:15" ht="30" customHeight="1" x14ac:dyDescent="0.3">
      <c r="A3" s="4"/>
      <c r="B3" s="19" t="s">
        <v>33</v>
      </c>
      <c r="C3" s="22" t="s">
        <v>8</v>
      </c>
      <c r="D3" s="22" t="s">
        <v>9</v>
      </c>
      <c r="E3" s="22" t="s">
        <v>10</v>
      </c>
      <c r="F3" s="22" t="s">
        <v>11</v>
      </c>
      <c r="G3" s="22" t="s">
        <v>12</v>
      </c>
      <c r="H3" s="22" t="s">
        <v>13</v>
      </c>
      <c r="I3" s="22" t="s">
        <v>14</v>
      </c>
      <c r="J3" s="22" t="s">
        <v>15</v>
      </c>
      <c r="K3" s="22" t="s">
        <v>16</v>
      </c>
      <c r="L3" s="22" t="s">
        <v>18</v>
      </c>
      <c r="M3" s="22" t="s">
        <v>19</v>
      </c>
      <c r="N3" s="22" t="s">
        <v>20</v>
      </c>
      <c r="O3" s="22" t="s">
        <v>21</v>
      </c>
    </row>
    <row r="4" spans="1:15" ht="30" customHeight="1" x14ac:dyDescent="0.3">
      <c r="A4" s="1"/>
      <c r="B4" s="8" t="s">
        <v>34</v>
      </c>
      <c r="C4" s="23">
        <v>7500</v>
      </c>
      <c r="D4" s="23">
        <v>7875</v>
      </c>
      <c r="E4" s="23">
        <v>8268.75</v>
      </c>
      <c r="F4" s="23">
        <v>8682.19</v>
      </c>
      <c r="G4" s="23">
        <v>9116.2999999999993</v>
      </c>
      <c r="H4" s="23">
        <v>9572.11</v>
      </c>
      <c r="I4" s="23">
        <v>10050.719999999999</v>
      </c>
      <c r="J4" s="23"/>
      <c r="K4" s="23"/>
      <c r="L4" s="23"/>
      <c r="M4" s="23"/>
      <c r="N4" s="23"/>
      <c r="O4" s="25">
        <f t="shared" ref="O4:O16" si="0">SUM(C4:N4)</f>
        <v>61065.070000000007</v>
      </c>
    </row>
    <row r="5" spans="1:15" ht="30" customHeight="1" x14ac:dyDescent="0.3">
      <c r="A5" s="1"/>
      <c r="B5" s="8" t="s">
        <v>35</v>
      </c>
      <c r="C5" s="23">
        <v>500</v>
      </c>
      <c r="D5" s="23">
        <v>525</v>
      </c>
      <c r="E5" s="23">
        <v>551.25</v>
      </c>
      <c r="F5" s="23">
        <v>578.80999999999995</v>
      </c>
      <c r="G5" s="23">
        <v>607.75</v>
      </c>
      <c r="H5" s="23">
        <v>638.14</v>
      </c>
      <c r="I5" s="23">
        <v>670.05</v>
      </c>
      <c r="J5" s="23"/>
      <c r="K5" s="23"/>
      <c r="L5" s="23"/>
      <c r="M5" s="23"/>
      <c r="N5" s="23"/>
      <c r="O5" s="25">
        <f t="shared" si="0"/>
        <v>4071</v>
      </c>
    </row>
    <row r="6" spans="1:15" ht="30" customHeight="1" x14ac:dyDescent="0.3">
      <c r="A6" s="1"/>
      <c r="B6" s="8" t="s">
        <v>36</v>
      </c>
      <c r="C6" s="23">
        <v>1500</v>
      </c>
      <c r="D6" s="23">
        <v>1575</v>
      </c>
      <c r="E6" s="23">
        <v>1653.75</v>
      </c>
      <c r="F6" s="23">
        <v>1736.44</v>
      </c>
      <c r="G6" s="23">
        <v>1823.26</v>
      </c>
      <c r="H6" s="23">
        <v>1914.42</v>
      </c>
      <c r="I6" s="23">
        <v>2010.14</v>
      </c>
      <c r="J6" s="23"/>
      <c r="K6" s="23"/>
      <c r="L6" s="23"/>
      <c r="M6" s="23"/>
      <c r="N6" s="23"/>
      <c r="O6" s="25">
        <f>SUM(C6:N6)</f>
        <v>12213.01</v>
      </c>
    </row>
    <row r="7" spans="1:15" ht="30" customHeight="1" x14ac:dyDescent="0.3">
      <c r="A7" s="1"/>
      <c r="B7" s="8" t="s">
        <v>37</v>
      </c>
      <c r="C7" s="23">
        <v>475</v>
      </c>
      <c r="D7" s="23">
        <v>498.75</v>
      </c>
      <c r="E7" s="23">
        <v>523.69000000000005</v>
      </c>
      <c r="F7" s="23">
        <v>549.87</v>
      </c>
      <c r="G7" s="23">
        <v>577.37</v>
      </c>
      <c r="H7" s="23">
        <v>606.23</v>
      </c>
      <c r="I7" s="23">
        <v>636.54999999999995</v>
      </c>
      <c r="J7" s="23"/>
      <c r="K7" s="23"/>
      <c r="L7" s="23"/>
      <c r="M7" s="23"/>
      <c r="N7" s="23"/>
      <c r="O7" s="25">
        <f t="shared" si="0"/>
        <v>3867.46</v>
      </c>
    </row>
    <row r="8" spans="1:15" ht="30" customHeight="1" x14ac:dyDescent="0.3">
      <c r="A8" s="1"/>
      <c r="B8" s="8" t="s">
        <v>38</v>
      </c>
      <c r="C8" s="23">
        <v>123</v>
      </c>
      <c r="D8" s="23">
        <v>123</v>
      </c>
      <c r="E8" s="23">
        <v>123</v>
      </c>
      <c r="F8" s="23">
        <v>123</v>
      </c>
      <c r="G8" s="23">
        <v>123</v>
      </c>
      <c r="H8" s="23">
        <v>123</v>
      </c>
      <c r="I8" s="23">
        <v>123</v>
      </c>
      <c r="J8" s="23"/>
      <c r="K8" s="23"/>
      <c r="L8" s="23"/>
      <c r="M8" s="23"/>
      <c r="N8" s="23"/>
      <c r="O8" s="25">
        <f t="shared" si="0"/>
        <v>861</v>
      </c>
    </row>
    <row r="9" spans="1:15" ht="30" customHeight="1" x14ac:dyDescent="0.3">
      <c r="A9" s="1"/>
      <c r="B9" s="8" t="s">
        <v>39</v>
      </c>
      <c r="C9" s="23">
        <v>68</v>
      </c>
      <c r="D9" s="23">
        <v>68</v>
      </c>
      <c r="E9" s="23">
        <v>68</v>
      </c>
      <c r="F9" s="23">
        <v>68</v>
      </c>
      <c r="G9" s="23">
        <v>68</v>
      </c>
      <c r="H9" s="23">
        <v>68</v>
      </c>
      <c r="I9" s="23">
        <v>68</v>
      </c>
      <c r="J9" s="23"/>
      <c r="K9" s="23"/>
      <c r="L9" s="23"/>
      <c r="M9" s="23"/>
      <c r="N9" s="23"/>
      <c r="O9" s="25">
        <f t="shared" si="0"/>
        <v>476</v>
      </c>
    </row>
    <row r="10" spans="1:15" ht="30" customHeight="1" x14ac:dyDescent="0.3">
      <c r="A10" s="1"/>
      <c r="B10" s="8" t="s">
        <v>40</v>
      </c>
      <c r="C10" s="23">
        <v>125</v>
      </c>
      <c r="D10" s="23">
        <v>125</v>
      </c>
      <c r="E10" s="23">
        <v>125</v>
      </c>
      <c r="F10" s="23">
        <v>125</v>
      </c>
      <c r="G10" s="23">
        <v>125</v>
      </c>
      <c r="H10" s="23">
        <v>125</v>
      </c>
      <c r="I10" s="23">
        <v>125</v>
      </c>
      <c r="J10" s="23"/>
      <c r="K10" s="23"/>
      <c r="L10" s="23"/>
      <c r="M10" s="23"/>
      <c r="N10" s="23"/>
      <c r="O10" s="25">
        <f t="shared" si="0"/>
        <v>875</v>
      </c>
    </row>
    <row r="11" spans="1:15" ht="30" customHeight="1" x14ac:dyDescent="0.3">
      <c r="A11" s="1"/>
      <c r="B11" s="8" t="s">
        <v>41</v>
      </c>
      <c r="C11" s="23">
        <v>250</v>
      </c>
      <c r="D11" s="23">
        <v>262.5</v>
      </c>
      <c r="E11" s="23">
        <v>275.63</v>
      </c>
      <c r="F11" s="23">
        <v>289.41000000000003</v>
      </c>
      <c r="G11" s="23">
        <v>303.88</v>
      </c>
      <c r="H11" s="23">
        <v>319.07</v>
      </c>
      <c r="I11" s="23">
        <v>335.02</v>
      </c>
      <c r="J11" s="23"/>
      <c r="K11" s="23"/>
      <c r="L11" s="23"/>
      <c r="M11" s="23"/>
      <c r="N11" s="23"/>
      <c r="O11" s="25">
        <f>SUM(C11:N11)</f>
        <v>2035.51</v>
      </c>
    </row>
    <row r="12" spans="1:15" ht="30" customHeight="1" x14ac:dyDescent="0.3">
      <c r="A12" s="1"/>
      <c r="B12" s="8" t="s">
        <v>42</v>
      </c>
      <c r="C12" s="23">
        <v>100</v>
      </c>
      <c r="D12" s="23">
        <v>105</v>
      </c>
      <c r="E12" s="23">
        <v>110.25</v>
      </c>
      <c r="F12" s="23">
        <v>115.76</v>
      </c>
      <c r="G12" s="23">
        <v>121.55</v>
      </c>
      <c r="H12" s="23">
        <v>127.63</v>
      </c>
      <c r="I12" s="23">
        <v>134.01</v>
      </c>
      <c r="J12" s="23"/>
      <c r="K12" s="23"/>
      <c r="L12" s="23"/>
      <c r="M12" s="23"/>
      <c r="N12" s="23"/>
      <c r="O12" s="25">
        <f t="shared" si="0"/>
        <v>814.19999999999993</v>
      </c>
    </row>
    <row r="13" spans="1:15" ht="30" customHeight="1" x14ac:dyDescent="0.3">
      <c r="A13" s="1"/>
      <c r="B13" s="8" t="s">
        <v>43</v>
      </c>
      <c r="C13" s="23">
        <v>200</v>
      </c>
      <c r="D13" s="23">
        <v>210</v>
      </c>
      <c r="E13" s="23">
        <v>220.5</v>
      </c>
      <c r="F13" s="23">
        <v>231.53</v>
      </c>
      <c r="G13" s="23">
        <v>243.1</v>
      </c>
      <c r="H13" s="23">
        <v>255.26</v>
      </c>
      <c r="I13" s="23">
        <v>268.02</v>
      </c>
      <c r="J13" s="23"/>
      <c r="K13" s="23"/>
      <c r="L13" s="23"/>
      <c r="M13" s="23"/>
      <c r="N13" s="23"/>
      <c r="O13" s="25">
        <f t="shared" si="0"/>
        <v>1628.4099999999999</v>
      </c>
    </row>
    <row r="14" spans="1:15" ht="30" customHeight="1" x14ac:dyDescent="0.3">
      <c r="A14" s="1"/>
      <c r="B14" s="8" t="s">
        <v>44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/>
      <c r="K14" s="23"/>
      <c r="L14" s="23"/>
      <c r="M14" s="23"/>
      <c r="N14" s="23"/>
      <c r="O14" s="25">
        <f t="shared" si="0"/>
        <v>0</v>
      </c>
    </row>
    <row r="15" spans="1:15" ht="30" customHeight="1" x14ac:dyDescent="0.3">
      <c r="A15" s="1"/>
      <c r="B15" s="8" t="s">
        <v>45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/>
      <c r="K15" s="23"/>
      <c r="L15" s="23"/>
      <c r="M15" s="23"/>
      <c r="N15" s="23"/>
      <c r="O15" s="25">
        <f t="shared" si="0"/>
        <v>0</v>
      </c>
    </row>
    <row r="16" spans="1:15" ht="30" customHeight="1" x14ac:dyDescent="0.3">
      <c r="A16" s="1"/>
      <c r="B16" s="8" t="s">
        <v>46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/>
      <c r="K16" s="23"/>
      <c r="L16" s="23"/>
      <c r="M16" s="23"/>
      <c r="N16" s="23"/>
      <c r="O16" s="25">
        <f t="shared" si="0"/>
        <v>0</v>
      </c>
    </row>
    <row r="17" spans="1:15" ht="30" customHeight="1" x14ac:dyDescent="0.3">
      <c r="A17" s="1"/>
      <c r="B17" s="8" t="s">
        <v>47</v>
      </c>
      <c r="C17" s="26">
        <f>IF(SUM(C4:C16)=0,"",SUM(C4:C16))</f>
        <v>10841</v>
      </c>
      <c r="D17" s="26">
        <f t="shared" ref="D17:O17" si="1">IF(SUM(D4:D16)=0,"",SUM(D4:D16))</f>
        <v>11367.25</v>
      </c>
      <c r="E17" s="26">
        <f t="shared" si="1"/>
        <v>11919.82</v>
      </c>
      <c r="F17" s="26">
        <f t="shared" si="1"/>
        <v>12500.010000000002</v>
      </c>
      <c r="G17" s="26">
        <f t="shared" si="1"/>
        <v>13109.21</v>
      </c>
      <c r="H17" s="26">
        <f t="shared" si="1"/>
        <v>13748.859999999999</v>
      </c>
      <c r="I17" s="26">
        <f t="shared" si="1"/>
        <v>14420.509999999998</v>
      </c>
      <c r="J17" s="26" t="str">
        <f t="shared" si="1"/>
        <v/>
      </c>
      <c r="K17" s="26" t="str">
        <f t="shared" si="1"/>
        <v/>
      </c>
      <c r="L17" s="26" t="str">
        <f t="shared" si="1"/>
        <v/>
      </c>
      <c r="M17" s="26" t="str">
        <f t="shared" si="1"/>
        <v/>
      </c>
      <c r="N17" s="26" t="str">
        <f t="shared" si="1"/>
        <v/>
      </c>
      <c r="O17" s="40">
        <f>SUBTOTAL(109,Despesas[Desde o Início do Ano])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Introduza as Despesas Operacionais deste mês nesta coluna, abaixo deste cabeçalho" sqref="C3:N3"/>
    <dataValidation allowBlank="1" showInputMessage="1" showErrorMessage="1" prompt="O montante Ano até à Data é calculado automaticamente nesta coluna, abaixo deste cabeçalho. As Despesas Operacionais Totais estão na última linha da tabela" sqref="O3"/>
    <dataValidation allowBlank="1" showInputMessage="1" showErrorMessage="1" prompt="Introduza ou personalize os itens das Despesas Operacionais nesta coluna, abaixo deste cabeçalho" sqref="B3"/>
    <dataValidation allowBlank="1" showInputMessage="1" prompt="O título desta folha de cálculo está nesta célula. O nome da empresa é atualizado automaticamente na célula abaixo" sqref="C1:K1"/>
    <dataValidation allowBlank="1" showInputMessage="1" showErrorMessage="1" prompt="Introduza as despesas operacionais na tabela Despesas nesta folha de cálculo. O total é calculado automaticamente" sqref="A1"/>
    <dataValidation allowBlank="1" showInputMessage="1" showErrorMessage="1" prompt="O ano é atualizado automaticamente nesta célula e o nome da empresa na célula C2" sqref="B1:B2"/>
    <dataValidation allowBlank="1" showInputMessage="1" showErrorMessage="1" prompt="O nome da empresa é atualizado automaticamente nesta célula. Introduza os detalhes das despesas na tabela abaixo" sqref="C2:K2"/>
  </dataValidations>
  <printOptions horizontalCentered="1"/>
  <pageMargins left="0.25" right="0.25" top="0.75" bottom="0.75" header="0.3" footer="0.3"/>
  <pageSetup paperSize="9" scale="73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4</vt:i4>
      </vt:variant>
    </vt:vector>
  </HeadingPairs>
  <TitlesOfParts>
    <vt:vector size="7" baseType="lpstr">
      <vt:lpstr>Ganhos e Perdas</vt:lpstr>
      <vt:lpstr>Receita</vt:lpstr>
      <vt:lpstr>Despesas Operacionais</vt:lpstr>
      <vt:lpstr>RendimentoLíquido</vt:lpstr>
      <vt:lpstr>'Despesas Operacionais'!Títulos_de_Impressão</vt:lpstr>
      <vt:lpstr>'Ganhos e Perdas'!Títulos_de_Impressão</vt:lpstr>
      <vt:lpstr>Receita!Títulos_de_Impressão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PTG</dc:creator>
  <cp:lastModifiedBy>PTG</cp:lastModifiedBy>
  <dcterms:created xsi:type="dcterms:W3CDTF">2018-02-27T04:33:55Z</dcterms:created>
  <dcterms:modified xsi:type="dcterms:W3CDTF">2018-04-27T06:07:54Z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