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a pasta\"/>
    </mc:Choice>
  </mc:AlternateContent>
  <xr:revisionPtr revIDLastSave="0" documentId="13_ncr:1_{9A95BC29-A9C9-4B4D-BE0F-1DE4A9C4801F}" xr6:coauthVersionLast="43" xr6:coauthVersionMax="43" xr10:uidLastSave="{00000000-0000-0000-0000-000000000000}"/>
  <bookViews>
    <workbookView xWindow="-120" yWindow="-120" windowWidth="28920" windowHeight="16170" tabRatio="926" xr2:uid="{00000000-000D-0000-FFFF-FFFF00000000}"/>
  </bookViews>
  <sheets>
    <sheet name=" Peso Controlador" sheetId="8" r:id="rId1"/>
    <sheet name="Cintura Controlador " sheetId="9" r:id="rId2"/>
    <sheet name="Bíceps Controlador " sheetId="10" r:id="rId3"/>
    <sheet name="Ancas Controlador " sheetId="7" r:id="rId4"/>
    <sheet name="Coxa Controlador " sheetId="6" r:id="rId5"/>
    <sheet name="Registo de Atividade" sheetId="2" r:id="rId6"/>
    <sheet name="Registo de Alimentação" sheetId="3" r:id="rId7"/>
  </sheets>
  <definedNames>
    <definedName name="Altura" localSheetId="0">' Peso Controlador'!$C$6</definedName>
    <definedName name="Categoria1">'Registo de Atividade'!$B$4</definedName>
    <definedName name="Categoria2">'Registo de Atividade'!$B$5</definedName>
    <definedName name="Categoria3">'Registo de Atividade'!$B$6</definedName>
    <definedName name="Categoria4">'Registo de Atividade'!$B$7</definedName>
    <definedName name="Categoria5">'Registo de Atividade'!$B$8</definedName>
    <definedName name="EtiquetaDePeso" localSheetId="0">' Peso Controlador'!$B$12</definedName>
    <definedName name="EtiquetaDoObjetivo1" localSheetId="0">' Peso Controlador'!$B$13</definedName>
    <definedName name="EtiquetaDoObjetivo2" localSheetId="0">' Peso Controlador'!$B$14</definedName>
    <definedName name="EtiquetaDoObjetivo3" localSheetId="0">' Peso Controlador'!$B$15</definedName>
    <definedName name="EtiquetaDoObjetivo4" localSheetId="0">' Peso Controlador'!$B$16</definedName>
    <definedName name="IMC">IF(' Peso Controlador'!$C$7="Imperial",IMCPeso*703,IMCPeso)</definedName>
    <definedName name="IMCAltura" localSheetId="0">' Peso Controlador'!$C$6*' Peso Controlador'!$C$6</definedName>
    <definedName name="IMCPeso">' Peso Controlador'!PesoAtual/' Peso Controlador'!IMCAltura</definedName>
    <definedName name="Objetivo1" localSheetId="0">' Peso Controlador'!$D$13</definedName>
    <definedName name="Objetivo2" localSheetId="0">' Peso Controlador'!$D$14</definedName>
    <definedName name="Objetivo3" localSheetId="0">' Peso Controlador'!$D$15</definedName>
    <definedName name="Objetivo4" localSheetId="0">' Peso Controlador'!$D$16</definedName>
    <definedName name="OutroTotal" localSheetId="0">' Peso Controlador'!TotalGeral-SUM('Registo de Atividade'!$C$4:$C$7)</definedName>
    <definedName name="OutroTotal" localSheetId="3">'Ancas Controlador '!TotalGeral-SUM('Registo de Atividade'!$C$4:$C$7)</definedName>
    <definedName name="OutroTotal" localSheetId="2">'Bíceps Controlador '!TotalGeral-SUM('Registo de Atividade'!$C$4:$C$7)</definedName>
    <definedName name="OutroTotal" localSheetId="1">'Cintura Controlador '!TotalGeral-SUM('Registo de Atividade'!$C$4:$C$7)</definedName>
    <definedName name="OutroTotal" localSheetId="4">'Coxa Controlador '!TotalGeral-SUM('Registo de Atividade'!$C$4:$C$7)</definedName>
    <definedName name="OutroTotal">TotalGeral-SUM('Registo de Atividade'!$C$4:$C$7)</definedName>
    <definedName name="PesoAlvo" localSheetId="0">' Peso Controlador'!$D$12</definedName>
    <definedName name="PesoAtual" localSheetId="0">' Peso Controlador'!$C$12</definedName>
    <definedName name="PesquisaPorData">'Registo de Alimentação'!$D$5</definedName>
    <definedName name="Sexo" localSheetId="0">' Peso Controlador'!$C$4</definedName>
    <definedName name="_xlnm.Print_Titles" localSheetId="0">' Peso Controlador'!$18:$19</definedName>
    <definedName name="_xlnm.Print_Titles" localSheetId="3">'Ancas Controlador '!$3:$4</definedName>
    <definedName name="_xlnm.Print_Titles" localSheetId="2">'Bíceps Controlador '!$3:$4</definedName>
    <definedName name="_xlnm.Print_Titles" localSheetId="1">'Cintura Controlador '!$3:$4</definedName>
    <definedName name="_xlnm.Print_Titles" localSheetId="4">'Coxa Controlador '!$3:$4</definedName>
    <definedName name="_xlnm.Print_Titles" localSheetId="6">'Registo de Alimentação'!$7:$7</definedName>
    <definedName name="_xlnm.Print_Titles" localSheetId="5">'Registo de Atividade'!$10:$10</definedName>
    <definedName name="TotalGeral" localSheetId="0">SUM(RegistoDeAtividade[DISTÂNCIA])</definedName>
    <definedName name="TotalGeral" localSheetId="3">SUM(RegistoDeAtividade[DISTÂNCIA])</definedName>
    <definedName name="TotalGeral" localSheetId="2">SUM(RegistoDeAtividade[DISTÂNCIA])</definedName>
    <definedName name="TotalGeral" localSheetId="1">SUM(RegistoDeAtividade[DISTÂNCIA])</definedName>
    <definedName name="TotalGeral" localSheetId="4">SUM(RegistoDeAtividade[DISTÂNCIA])</definedName>
    <definedName name="TotalGeral">SUM(RegistoDeAtividade[DISTÂNCIA])</definedName>
    <definedName name="TudoCompleto">AND(' Peso Controlador'!$C$6&gt;0,' Peso Controlador'!$C$12&gt;0)</definedName>
    <definedName name="UnidadeDeMedida" localSheetId="0">' Peso Controlador'!$C$7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E3" i="8"/>
  <c r="D5" i="3" l="1"/>
  <c r="B3" i="6"/>
  <c r="B3" i="7"/>
  <c r="B3" i="10"/>
  <c r="B3" i="9"/>
  <c r="B18" i="8"/>
  <c r="B9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<sst xmlns="http://schemas.openxmlformats.org/spreadsheetml/2006/main" count="110" uniqueCount="72">
  <si>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PLANO DE TREINO</t>
  </si>
  <si>
    <t>SOBRE MIM:</t>
  </si>
  <si>
    <t>Sexo:</t>
  </si>
  <si>
    <t>Idade:</t>
  </si>
  <si>
    <t>Altura:</t>
  </si>
  <si>
    <t>Unidade:</t>
  </si>
  <si>
    <t>IMC:</t>
  </si>
  <si>
    <t>ESTATÍSTICAS INICIAIS:</t>
  </si>
  <si>
    <t>Tipo</t>
  </si>
  <si>
    <t>Peso</t>
  </si>
  <si>
    <t>Cintura</t>
  </si>
  <si>
    <t>Bíceps</t>
  </si>
  <si>
    <t>Ancas</t>
  </si>
  <si>
    <t>Coxa</t>
  </si>
  <si>
    <t>Data</t>
  </si>
  <si>
    <t>Feminino</t>
  </si>
  <si>
    <t>Atual</t>
  </si>
  <si>
    <t>Hora</t>
  </si>
  <si>
    <t>Objetivo</t>
  </si>
  <si>
    <t>O gráfico de linhas que acompanha a evolução de cada dado estatístico inicial, incluindo ancas, cintura, coxas e bíceps, está nesta célula.</t>
  </si>
  <si>
    <t>O gráfico de área que acompanha a evolução do peso está nesta célula.</t>
  </si>
  <si>
    <t>A silhueta de uma pessoa em várias posições de exercício está nesta célula.</t>
  </si>
  <si>
    <t>Dimensão</t>
  </si>
  <si>
    <t>REGISTO DE ATIVIDADE</t>
  </si>
  <si>
    <t>ATIVIDADES</t>
  </si>
  <si>
    <t>Ciclismo</t>
  </si>
  <si>
    <t>Corrida</t>
  </si>
  <si>
    <t>Caminhada</t>
  </si>
  <si>
    <t>Natação</t>
  </si>
  <si>
    <t>Outros</t>
  </si>
  <si>
    <t>DATA</t>
  </si>
  <si>
    <t>TOTAL</t>
  </si>
  <si>
    <t>ATIVIDADE</t>
  </si>
  <si>
    <t>UNIDADE</t>
  </si>
  <si>
    <t>Passos</t>
  </si>
  <si>
    <t>Metros</t>
  </si>
  <si>
    <t>HORA DE INÍCIO</t>
  </si>
  <si>
    <t>DURAÇÃO</t>
  </si>
  <si>
    <t>DISTÂNCIA</t>
  </si>
  <si>
    <t>CALORIAS</t>
  </si>
  <si>
    <t>NOTA</t>
  </si>
  <si>
    <t>Quente e Húmido</t>
  </si>
  <si>
    <t xml:space="preserve">       </t>
  </si>
  <si>
    <t>REGISTO DE ALIMENTAÇÃO</t>
  </si>
  <si>
    <t>OS MEUS OBJETIVOS NUTRICIONAIS</t>
  </si>
  <si>
    <t>REFEIÇÃO</t>
  </si>
  <si>
    <t>Pequeno-almoço</t>
  </si>
  <si>
    <t>Lanche</t>
  </si>
  <si>
    <t>Almoço</t>
  </si>
  <si>
    <t>Jantar</t>
  </si>
  <si>
    <t xml:space="preserve">Ingestão Diária: </t>
  </si>
  <si>
    <t>ALIMENTOS</t>
  </si>
  <si>
    <t>Iogurte grego</t>
  </si>
  <si>
    <t>Maçã</t>
  </si>
  <si>
    <t>Enrolado de alface e manga</t>
  </si>
  <si>
    <t>Tacos de camarão (2)</t>
  </si>
  <si>
    <t>Nozes</t>
  </si>
  <si>
    <t>Papa de aveia</t>
  </si>
  <si>
    <t>Laranja</t>
  </si>
  <si>
    <t>Curgete com pesto</t>
  </si>
  <si>
    <t>Bacalhau assado</t>
  </si>
  <si>
    <t>Legumes grelhados</t>
  </si>
  <si>
    <t>Taça de gelado</t>
  </si>
  <si>
    <t>GORDURA</t>
  </si>
  <si>
    <t>COLESTEROL</t>
  </si>
  <si>
    <t>SAL</t>
  </si>
  <si>
    <t>HIDRATOS DE CARBONO</t>
  </si>
  <si>
    <t>PROTEÍNAS</t>
  </si>
  <si>
    <t>AÇÚCAR</t>
  </si>
  <si>
    <t>FIBRA</t>
  </si>
  <si>
    <t>Imperial</t>
  </si>
  <si>
    <t>Milhas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</si>
</sst>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h:mm;@"/>
    <numFmt numFmtId="170" formatCode="h:mm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 wrapText="1" indent="2"/>
    </xf>
    <xf numFmtId="0" fontId="0" fillId="0" borderId="0" xfId="0" applyAlignment="1">
      <alignment horizontal="right" vertical="center" indent="1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169" fontId="0" fillId="0" borderId="0" xfId="0" applyNumberFormat="1" applyAlignment="1">
      <alignment horizontal="right" vertical="center" indent="1"/>
    </xf>
    <xf numFmtId="170" fontId="0" fillId="0" borderId="0" xfId="0" applyNumberFormat="1" applyAlignment="1">
      <alignment horizontal="right" vertical="center" wrapText="1" indent="1"/>
    </xf>
    <xf numFmtId="0" fontId="3" fillId="2" borderId="0" xfId="0" applyNumberFormat="1" applyFont="1" applyFill="1">
      <alignment vertical="center" wrapText="1"/>
    </xf>
    <xf numFmtId="0" fontId="14" fillId="0" borderId="0" xfId="0" applyNumberFormat="1" applyFont="1" applyAlignment="1">
      <alignment horizontal="left" vertical="center" indent="13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</cellXfs>
  <cellStyles count="47">
    <cellStyle name="20% - Cor1" xfId="24" builtinId="30" customBuiltin="1"/>
    <cellStyle name="20% - Cor2" xfId="28" builtinId="34" customBuiltin="1"/>
    <cellStyle name="20% - Cor3" xfId="32" builtinId="38" customBuiltin="1"/>
    <cellStyle name="20% - Cor4" xfId="36" builtinId="42" customBuiltin="1"/>
    <cellStyle name="20% - Cor5" xfId="40" builtinId="46" customBuiltin="1"/>
    <cellStyle name="20% - Cor6" xfId="44" builtinId="50" customBuiltin="1"/>
    <cellStyle name="40% - Cor1" xfId="25" builtinId="31" customBuiltin="1"/>
    <cellStyle name="40% - Cor2" xfId="29" builtinId="35" customBuiltin="1"/>
    <cellStyle name="40% - Cor3" xfId="33" builtinId="39" customBuiltin="1"/>
    <cellStyle name="40% - Cor4" xfId="37" builtinId="43" customBuiltin="1"/>
    <cellStyle name="40% - Cor5" xfId="41" builtinId="47" customBuiltin="1"/>
    <cellStyle name="40% - Cor6" xfId="45" builtinId="51" customBuiltin="1"/>
    <cellStyle name="60% - Cor1" xfId="26" builtinId="32" customBuiltin="1"/>
    <cellStyle name="60% - Cor2" xfId="30" builtinId="36" customBuiltin="1"/>
    <cellStyle name="60% - Cor3" xfId="34" builtinId="40" customBuiltin="1"/>
    <cellStyle name="60% - Cor4" xfId="38" builtinId="44" customBuiltin="1"/>
    <cellStyle name="60% - Cor5" xfId="42" builtinId="48" customBuiltin="1"/>
    <cellStyle name="60% - Cor6" xfId="46" builtinId="52" customBuiltin="1"/>
    <cellStyle name="Cabeçalho 1" xfId="2" builtinId="16" customBuiltin="1"/>
    <cellStyle name="Cabeçalho 2" xfId="3" builtinId="17" customBuiltin="1"/>
    <cellStyle name="Cabeçalho 3" xfId="9" builtinId="18" customBuiltin="1"/>
    <cellStyle name="Cabeçalho 4" xfId="12" builtinId="19" customBuiltin="1"/>
    <cellStyle name="Cálculo" xfId="18" builtinId="22" customBuiltin="1"/>
    <cellStyle name="Célula Ligada" xfId="19" builtinId="24" customBuiltin="1"/>
    <cellStyle name="Cor1" xfId="23" builtinId="29" customBuiltin="1"/>
    <cellStyle name="Cor2" xfId="27" builtinId="33" customBuiltin="1"/>
    <cellStyle name="Cor3" xfId="31" builtinId="37" customBuiltin="1"/>
    <cellStyle name="Cor4" xfId="35" builtinId="41" customBuiltin="1"/>
    <cellStyle name="Cor5" xfId="39" builtinId="45" customBuiltin="1"/>
    <cellStyle name="Cor6" xfId="43" builtinId="49" customBuiltin="1"/>
    <cellStyle name="Correto" xfId="13" builtinId="26" customBuiltin="1"/>
    <cellStyle name="Entrada" xfId="16" builtinId="20" customBuiltin="1"/>
    <cellStyle name="Incorreto" xfId="14" builtinId="27" customBuiltin="1"/>
    <cellStyle name="Moeda" xfId="6" builtinId="4" customBuiltin="1"/>
    <cellStyle name="Moeda [0]" xfId="7" builtinId="7" customBuiltin="1"/>
    <cellStyle name="Neutro" xfId="15" builtinId="28" customBuiltin="1"/>
    <cellStyle name="Normal" xfId="0" builtinId="0" customBuiltin="1"/>
    <cellStyle name="Nota" xfId="10" builtinId="10" customBuiltin="1"/>
    <cellStyle name="Percentagem" xfId="8" builtinId="5" customBuiltin="1"/>
    <cellStyle name="Saída" xfId="17" builtinId="21" customBuiltin="1"/>
    <cellStyle name="Separador de milhares [0]" xfId="5" builtinId="6" customBuiltin="1"/>
    <cellStyle name="Texto de Aviso" xfId="21" builtinId="11" customBuiltin="1"/>
    <cellStyle name="Texto Explicativo" xfId="11" builtinId="53" customBuiltin="1"/>
    <cellStyle name="Título" xfId="1" builtinId="15" customBuiltin="1"/>
    <cellStyle name="Total" xfId="22" builtinId="25" customBuiltin="1"/>
    <cellStyle name="Verificar Célula" xfId="20" builtinId="23" customBuiltin="1"/>
    <cellStyle name="Vírgula" xfId="4" builtinId="3" customBuiltin="1"/>
  </cellStyles>
  <dxfs count="58"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numFmt numFmtId="168" formatCode="0.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70" formatCode="h:mm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9" formatCode="h:mm;@"/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</dxf>
    <dxf>
      <numFmt numFmtId="19" formatCode="dd/m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69" formatCode="h:mm;@"/>
    </dxf>
    <dxf>
      <numFmt numFmtId="19" formatCode="dd/mm/yyyy"/>
    </dxf>
    <dxf>
      <numFmt numFmtId="168" formatCode="0.0"/>
    </dxf>
    <dxf>
      <numFmt numFmtId="169" formatCode="h:mm;@"/>
    </dxf>
    <dxf>
      <numFmt numFmtId="19" formatCode="dd/mm/yyyy"/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numFmt numFmtId="168" formatCode="0.0"/>
    </dxf>
    <dxf>
      <numFmt numFmtId="169" formatCode="h:mm;@"/>
    </dxf>
    <dxf>
      <numFmt numFmtId="19" formatCode="dd/mm/yyyy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lano de Treino" pivot="0" count="2" xr9:uid="{00000000-0011-0000-FFFF-FFFF00000000}">
      <tableStyleElement type="wholeTable" dxfId="57"/>
      <tableStyleElement type="headerRow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 Peso Controlador'!$B$13</c:f>
              <c:strCache>
                <c:ptCount val="1"/>
                <c:pt idx="0">
                  <c:v>Cintura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'Cintura Controlador 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 Peso Controlador'!$B$14</c:f>
              <c:strCache>
                <c:ptCount val="1"/>
                <c:pt idx="0">
                  <c:v>Bíceps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'Bíceps Controlador 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 Peso Controlador'!$B$15</c:f>
              <c:strCache>
                <c:ptCount val="1"/>
                <c:pt idx="0">
                  <c:v>Ancas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'Ancas Controlador 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 Peso Controlador'!$B$16</c:f>
              <c:strCache>
                <c:ptCount val="1"/>
                <c:pt idx="0">
                  <c:v>Coxa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'Coxa Controlador 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 Peso Controlador'!$B$12</c:f>
              <c:strCache>
                <c:ptCount val="1"/>
                <c:pt idx="0">
                  <c:v>Peso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 Peso Controlador'!$D$20:$D$25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304800</xdr:colOff>
      <xdr:row>8</xdr:row>
      <xdr:rowOff>238125</xdr:rowOff>
    </xdr:to>
    <xdr:graphicFrame macro="">
      <xdr:nvGraphicFramePr>
        <xdr:cNvPr id="2" name="TamanhoCorporal" descr="Gráfico de linhas que acompanha a evolução de cada dado estatístico inicial, incluindo ancas, cintura, coxas e bíceps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17</xdr:col>
      <xdr:colOff>381000</xdr:colOff>
      <xdr:row>16</xdr:row>
      <xdr:rowOff>209550</xdr:rowOff>
    </xdr:to>
    <xdr:graphicFrame macro="">
      <xdr:nvGraphicFramePr>
        <xdr:cNvPr id="3" name="Peso" descr="Gráfico de área que acompanha a evolução do peso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1285875</xdr:colOff>
      <xdr:row>0</xdr:row>
      <xdr:rowOff>133350</xdr:rowOff>
    </xdr:from>
    <xdr:to>
      <xdr:col>17</xdr:col>
      <xdr:colOff>297942</xdr:colOff>
      <xdr:row>0</xdr:row>
      <xdr:rowOff>712834</xdr:rowOff>
    </xdr:to>
    <xdr:pic>
      <xdr:nvPicPr>
        <xdr:cNvPr id="4" name="Imagem 3" descr="Silhueta de uma pessoa em várias posições de exercício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Imagem 3" descr="Silhueta de uma pessoa em várias posições de exercício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Imagem 3" descr="Silhueta de uma pessoa em várias posições de exercício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Imagem 3" descr="Silhueta de uma pessoa em várias posições de exercício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Imagem 3" descr="Silhueta de uma pessoa em várias posições de exercício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133350</xdr:rowOff>
    </xdr:from>
    <xdr:to>
      <xdr:col>9</xdr:col>
      <xdr:colOff>104775</xdr:colOff>
      <xdr:row>0</xdr:row>
      <xdr:rowOff>712834</xdr:rowOff>
    </xdr:to>
    <xdr:pic>
      <xdr:nvPicPr>
        <xdr:cNvPr id="3" name="Imagem 2" descr="Silhueta de uma pessoa em várias posições de exercíci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38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9</xdr:col>
      <xdr:colOff>631317</xdr:colOff>
      <xdr:row>0</xdr:row>
      <xdr:rowOff>712834</xdr:rowOff>
    </xdr:to>
    <xdr:pic>
      <xdr:nvPicPr>
        <xdr:cNvPr id="3" name="Imagem 2" descr="Silhueta de uma pessoa em várias posições de exercíci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ControladorDePeso" displayName="ControladorDePeso" ref="B19:D25">
  <autoFilter ref="B19:D25" xr:uid="{00000000-0009-0000-0100-00001D000000}"/>
  <tableColumns count="3">
    <tableColumn id="1" xr3:uid="{00000000-0010-0000-0000-000001000000}" name="Data" totalsRowLabel="Total" dataDxfId="55">
      <calculatedColumnFormula>TODAY()+30+ROW()</calculatedColumnFormula>
    </tableColumn>
    <tableColumn id="3" xr3:uid="{00000000-0010-0000-0000-000003000000}" name="Hora" dataDxfId="54"/>
    <tableColumn id="2" xr3:uid="{00000000-0010-0000-0000-000002000000}" name="Peso" totalsRowFunction="sum" dataDxfId="53" totalsRowDxfId="7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e o Pes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ControladorDeCintura" displayName="ControladorDeCintura" ref="B4:D8">
  <autoFilter ref="B4:D8" xr:uid="{00000000-0009-0000-0100-000021000000}"/>
  <tableColumns count="3">
    <tableColumn id="1" xr3:uid="{00000000-0010-0000-0100-000001000000}" name="Data" totalsRowLabel="Total" dataDxfId="52">
      <calculatedColumnFormula>TODAY()+30+ROW()</calculatedColumnFormula>
    </tableColumn>
    <tableColumn id="3" xr3:uid="{00000000-0010-0000-0100-000003000000}" name="Hora" dataDxfId="51"/>
    <tableColumn id="2" xr3:uid="{00000000-0010-0000-0100-000002000000}" name="Dimensão" totalsRowFunction="sum" dataDxfId="50" totalsRowDxfId="49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e o Tamanho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ControladorDeBíceps" displayName="ControladorDeBíceps" ref="B4:D9">
  <autoFilter ref="B4:D9" xr:uid="{00000000-0009-0000-0100-000028000000}"/>
  <tableColumns count="3">
    <tableColumn id="1" xr3:uid="{00000000-0010-0000-0200-000001000000}" name="Data" totalsRowLabel="Total" dataDxfId="48">
      <calculatedColumnFormula>TODAY()+30+ROW()</calculatedColumnFormula>
    </tableColumn>
    <tableColumn id="3" xr3:uid="{00000000-0010-0000-0200-000003000000}" name="Hora" dataDxfId="47"/>
    <tableColumn id="2" xr3:uid="{00000000-0010-0000-0200-000002000000}" name="Dimensão" totalsRowFunction="sum" dataDxfId="46" totalsRowDxfId="45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e o Tamanho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ControladorDeAncas" displayName="ControladorDeAncas" ref="B4:D7" totalsRowShown="0">
  <autoFilter ref="B4:D7" xr:uid="{00000000-0009-0000-0100-00001A000000}"/>
  <tableColumns count="3">
    <tableColumn id="1" xr3:uid="{00000000-0010-0000-0300-000001000000}" name="Data" dataDxfId="44">
      <calculatedColumnFormula>TODAY()+30+ROW()</calculatedColumnFormula>
    </tableColumn>
    <tableColumn id="3" xr3:uid="{00000000-0010-0000-0300-000003000000}" name="Hora" dataDxfId="43"/>
    <tableColumn id="2" xr3:uid="{00000000-0010-0000-0300-000002000000}" name="Dimensão" dataDxfId="42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e o Tamanho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ControladorDeCoxas" displayName="ControladorDeCoxas" ref="B4:D11" totalsRowShown="0">
  <autoFilter ref="B4:D11" xr:uid="{00000000-0009-0000-0100-000016000000}"/>
  <tableColumns count="3">
    <tableColumn id="1" xr3:uid="{00000000-0010-0000-0400-000001000000}" name="Data" dataDxfId="41">
      <calculatedColumnFormula>TODAY()+30+ROW()</calculatedColumnFormula>
    </tableColumn>
    <tableColumn id="3" xr3:uid="{00000000-0010-0000-0400-000003000000}" name="Hora" dataDxfId="40"/>
    <tableColumn id="2" xr3:uid="{00000000-0010-0000-0400-000002000000}" name="Dimensão" dataDxfId="39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e o Tamanho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RegistoDeAtividade" displayName="RegistoDeAtividade" ref="B10:H15" dataDxfId="38">
  <autoFilter ref="B10:H15" xr:uid="{00000000-0009-0000-0100-000007000000}"/>
  <tableColumns count="7">
    <tableColumn id="1" xr3:uid="{00000000-0010-0000-0500-000001000000}" name="DATA" totalsRowLabel="TOTAL" dataDxfId="37" totalsRowDxfId="36" dataCellStyle="Normal"/>
    <tableColumn id="2" xr3:uid="{00000000-0010-0000-0500-000002000000}" name="ATIVIDADE" dataDxfId="35" dataCellStyle="Normal"/>
    <tableColumn id="9" xr3:uid="{00000000-0010-0000-0500-000009000000}" name="HORA DE INÍCIO" dataDxfId="34" totalsRowDxfId="33" dataCellStyle="Normal"/>
    <tableColumn id="10" xr3:uid="{00000000-0010-0000-0500-00000A000000}" name="DURAÇÃO" dataDxfId="32" totalsRowDxfId="31" dataCellStyle="Normal"/>
    <tableColumn id="3" xr3:uid="{00000000-0010-0000-0500-000003000000}" name="DISTÂNCIA" totalsRowFunction="sum" dataDxfId="30" dataCellStyle="Normal"/>
    <tableColumn id="5" xr3:uid="{00000000-0010-0000-0500-000005000000}" name="CALORIAS" totalsRowFunction="sum" dataDxfId="29" totalsRowDxfId="28" dataCellStyle="Normal"/>
    <tableColumn id="7" xr3:uid="{00000000-0010-0000-0500-000007000000}" name="NOTA" totalsRowFunction="count" dataDxfId="27" dataCellStyle="Normal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Introduza a Data, a Hora de Início, a Duração, a Distância, as Calorias e as Notas, e selecione Atividade nesta table_x000d__x000a_Image: silhueta de Pessoa em várias posições de exercício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RegistoDeAlimentação" displayName="RegistoDeAlimentação" ref="B7:L18">
  <autoFilter ref="B7:L18" xr:uid="{00000000-0009-0000-0100-000008000000}"/>
  <tableColumns count="11">
    <tableColumn id="4" xr3:uid="{00000000-0010-0000-0600-000004000000}" name="DATA" totalsRowLabel="Totais" dataDxfId="26"/>
    <tableColumn id="1" xr3:uid="{00000000-0010-0000-0600-000001000000}" name="REFEIÇÃO" dataDxfId="25"/>
    <tableColumn id="2" xr3:uid="{00000000-0010-0000-0600-000002000000}" name="ALIMENTOS" dataDxfId="24"/>
    <tableColumn id="3" xr3:uid="{00000000-0010-0000-0600-000003000000}" name="CALORIAS" totalsRowFunction="sum" dataDxfId="23" totalsRowDxfId="22"/>
    <tableColumn id="5" xr3:uid="{00000000-0010-0000-0600-000005000000}" name="GORDURA" totalsRowFunction="sum" dataDxfId="21" totalsRowDxfId="20"/>
    <tableColumn id="6" xr3:uid="{00000000-0010-0000-0600-000006000000}" name="COLESTEROL" totalsRowFunction="sum" dataDxfId="19" totalsRowDxfId="18"/>
    <tableColumn id="7" xr3:uid="{00000000-0010-0000-0600-000007000000}" name="SAL" totalsRowFunction="sum" dataDxfId="17" totalsRowDxfId="16"/>
    <tableColumn id="8" xr3:uid="{00000000-0010-0000-0600-000008000000}" name="HIDRATOS DE CARBONO" totalsRowFunction="sum" dataDxfId="15" totalsRowDxfId="14"/>
    <tableColumn id="9" xr3:uid="{00000000-0010-0000-0600-000009000000}" name="PROTEÍNAS" totalsRowFunction="sum" dataDxfId="13" totalsRowDxfId="12"/>
    <tableColumn id="12" xr3:uid="{00000000-0010-0000-0600-00000C000000}" name="AÇÚCAR" totalsRowFunction="sum" dataDxfId="11" totalsRowDxfId="10"/>
    <tableColumn id="13" xr3:uid="{00000000-0010-0000-0600-00000D000000}" name="FIBRA" totalsRowFunction="sum" dataDxfId="9" totalsRowDxfId="8"/>
  </tableColumns>
  <tableStyleInfo name="Plano de Treino" showFirstColumn="0" showLastColumn="0" showRowStripes="1" showColumnStripes="0"/>
  <extLst>
    <ext xmlns:x14="http://schemas.microsoft.com/office/spreadsheetml/2009/9/main" uri="{504A1905-F514-4f6f-8877-14C23A59335A}">
      <x14:table altTextSummary=" Introduza a Data, o tipo de Refeição e os vários Alimentos nesta tabela. Personalize os cabeçalhos da tabela para monitorizar necessidades alimentares específicas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5" style="6" customWidth="1"/>
    <col min="5" max="5" width="28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8" t="s">
        <v>0</v>
      </c>
      <c r="C1" s="48"/>
      <c r="D1" s="48"/>
      <c r="E1" s="48"/>
      <c r="F1" s="46" t="s">
        <v>21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21" customHeight="1" x14ac:dyDescent="0.25">
      <c r="B2" s="48"/>
      <c r="C2" s="48"/>
      <c r="D2" s="48"/>
      <c r="E2" s="4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30.75" customHeight="1" x14ac:dyDescent="0.25">
      <c r="B3" s="49" t="s">
        <v>1</v>
      </c>
      <c r="C3" s="49"/>
      <c r="D3" s="49"/>
      <c r="E3" s="36" t="str">
        <f>"TAMANHO CORPORAL "&amp;IF(UnidadeDeMedida="Imperial","(in)","(cm)")</f>
        <v>TAMANHO CORPORAL (in)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22.5" customHeight="1" x14ac:dyDescent="0.25">
      <c r="B4" s="17" t="s">
        <v>2</v>
      </c>
      <c r="C4" s="14" t="s">
        <v>15</v>
      </c>
      <c r="D4" s="11"/>
      <c r="E4" s="46" t="s">
        <v>19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ht="21.75" customHeight="1" x14ac:dyDescent="0.25">
      <c r="B5" s="17" t="s">
        <v>3</v>
      </c>
      <c r="C5" s="14">
        <v>35</v>
      </c>
      <c r="D5" s="1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2:19" ht="21.75" customHeight="1" x14ac:dyDescent="0.25">
      <c r="B6" s="17" t="s">
        <v>4</v>
      </c>
      <c r="C6" s="14">
        <v>64</v>
      </c>
      <c r="D6" s="1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ht="21.75" customHeight="1" x14ac:dyDescent="0.25">
      <c r="B7" s="17" t="s">
        <v>5</v>
      </c>
      <c r="C7" s="15" t="s">
        <v>70</v>
      </c>
      <c r="D7" s="1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2:19" ht="21.75" customHeight="1" x14ac:dyDescent="0.25">
      <c r="B8" s="17" t="s">
        <v>6</v>
      </c>
      <c r="C8" s="16">
        <f>IF(TudoCompleto,IMC,"")</f>
        <v>26.602783203125</v>
      </c>
      <c r="D8" s="1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25.5" customHeight="1" x14ac:dyDescent="0.25">
      <c r="B9" s="50" t="str">
        <f>IF(TudoCompleto,"","Introduza a altura e o peso atual para calcular o IMC")</f>
        <v/>
      </c>
      <c r="C9" s="50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ht="30.75" customHeight="1" x14ac:dyDescent="0.25">
      <c r="B10" s="49" t="s">
        <v>7</v>
      </c>
      <c r="C10" s="49"/>
      <c r="D10" s="49"/>
      <c r="E10" s="36" t="str">
        <f>"PESO " &amp;IF(UnidadeDeMedida="Imperial","(lbs)","(kg)")</f>
        <v>PESO (lbs)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46" t="s">
        <v>20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19" ht="21.2" customHeight="1" x14ac:dyDescent="0.25">
      <c r="B17" s="50"/>
      <c r="C17" s="50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18" customHeight="1" x14ac:dyDescent="0.3">
      <c r="B18" s="47" t="str">
        <f>UPPER(CONCATENATE(EtiquetaDePeso, " Controlador"))</f>
        <v>PESO CONTROLADOR</v>
      </c>
      <c r="C18" s="47"/>
      <c r="D18" s="47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43659</v>
      </c>
      <c r="C20" s="40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40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40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40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40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40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6" priority="6">
      <formula>$D20=PesoAlvo</formula>
    </cfRule>
  </conditionalFormatting>
  <conditionalFormatting sqref="C8">
    <cfRule type="expression" dxfId="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"Peso"</formula1>
    </dataValidation>
    <dataValidation type="list" errorStyle="warning" allowBlank="1" showInputMessage="1" showErrorMessage="1" error="Selecione o tipo de Unidade na lista. Selecione CANCELAR, prima ALT+SETA PARA BAIXO para ver as opções e, em seguida, prima SETA PARA BAIXO e ENTER para selecionar" prompt="Selecione o tipo de Unidade nesta célula. Prima ALT+SETA PARA BAIXO para ver as opções e, em seguida, prima SETA PARA BAIXO e ENTER para selecionar" sqref="C7" xr:uid="{00000000-0002-0000-0000-000001000000}">
      <formula1>"Imperial,Métrico"</formula1>
    </dataValidation>
    <dataValidation type="list" errorStyle="warning" allowBlank="1" showInputMessage="1" showErrorMessage="1" error="Selecione o Género na lista. Selecione Cancelar, prima ALT+SETA PARA BAIXO para ver as opções e, em seguida, prima SETA PARA BAIXO+ENTER para selecionar" prompt="Selecione o Género nesta célula. Prima ALT+SETA PARA BAIXO para ver as opções e, em seguida, prima SETA PARA BAIXO e ENTER para selecionar" sqref="C4" xr:uid="{00000000-0002-0000-0000-000002000000}">
      <formula1>"Masculino,Feminino"</formula1>
    </dataValidation>
    <dataValidation allowBlank="1" showInputMessage="1" showErrorMessage="1" prompt="Crie um Plano de Treino neste livro. Introduza os detalhes na tabela do Controlador de Peso a partir da célula B19 nesta folha de cálculo do Controlador de Peso. Os gráficos estão na célula E4 e E11." sqref="A1" xr:uid="{00000000-0002-0000-0000-000003000000}"/>
    <dataValidation allowBlank="1" showInputMessage="1" showErrorMessage="1" prompt="O título desta folha de cálculo está nesta célula e a imagem na célula à direita. Introduza os detalhes pessoais entre as células C4 e C8 e as Estatísticas Iniciais entre as células C12 e D16." sqref="B1:E2" xr:uid="{00000000-0002-0000-0000-000004000000}"/>
    <dataValidation allowBlank="1" showInputMessage="1" showErrorMessage="1" prompt="Introduza os detalhes pessoais nas células abaixo. O tamanho corporal é calculado automaticamente na célula à direita" sqref="B3:D3" xr:uid="{00000000-0002-0000-0000-000005000000}"/>
    <dataValidation allowBlank="1" showInputMessage="1" showErrorMessage="1" prompt="Selecione o Género na célula à direita." sqref="B4" xr:uid="{00000000-0002-0000-0000-000006000000}"/>
    <dataValidation allowBlank="1" showInputMessage="1" showErrorMessage="1" prompt="Introduza a Idade na célula à direita" sqref="B5" xr:uid="{00000000-0002-0000-0000-000007000000}"/>
    <dataValidation allowBlank="1" showInputMessage="1" showErrorMessage="1" prompt="Introduza a Idade nesta célula" sqref="C5" xr:uid="{00000000-0002-0000-0000-000008000000}"/>
    <dataValidation allowBlank="1" showInputMessage="1" showErrorMessage="1" prompt="Introduza a Altura na célula à direita" sqref="B6" xr:uid="{00000000-0002-0000-0000-000009000000}"/>
    <dataValidation allowBlank="1" showInputMessage="1" showErrorMessage="1" prompt="Introduza a Altura nesta célula" sqref="C6" xr:uid="{00000000-0002-0000-0000-00000A000000}"/>
    <dataValidation allowBlank="1" showInputMessage="1" showErrorMessage="1" prompt="Selecione o tipo de Unidade na célula à direita" sqref="B7" xr:uid="{00000000-0002-0000-0000-00000B000000}"/>
    <dataValidation allowBlank="1" showInputMessage="1" showErrorMessage="1" prompt="O Índice de Massa Corporal é calculado automaticamente na célula à direita" sqref="B8" xr:uid="{00000000-0002-0000-0000-00000C000000}"/>
    <dataValidation allowBlank="1" showInputMessage="1" showErrorMessage="1" prompt="O Índice de Massa Corporal é calculado automaticamente nesta célula" sqref="C8" xr:uid="{00000000-0002-0000-0000-00000D000000}"/>
    <dataValidation allowBlank="1" showInputMessage="1" showErrorMessage="1" prompt="Introduza as Estatísticas Iniciais nas células abaixo" sqref="B10:D10" xr:uid="{00000000-0002-0000-0000-00000E000000}"/>
    <dataValidation allowBlank="1" showInputMessage="1" showErrorMessage="1" prompt="Personalize o Tipo, exceto o Peso, nesta coluna, abaixo deste cabeçalho. O Peso é utilizado para determinar outros dados neste Plano de Treino, tais como o Índice de Massa Corporal, e não deve ser alterado" sqref="B11" xr:uid="{00000000-0002-0000-0000-00000F000000}"/>
    <dataValidation allowBlank="1" showInputMessage="1" showErrorMessage="1" prompt="Introduza os dados Atuais nesta coluna, abaixo deste cabeçalho, para o tipo introduzido" sqref="C11" xr:uid="{00000000-0002-0000-0000-000010000000}"/>
    <dataValidation allowBlank="1" showInputMessage="1" showErrorMessage="1" prompt="Introduza os dados dos Objetivos nesta coluna, abaixo deste cabeçalho, para o tipo introduzido" sqref="D11" xr:uid="{00000000-0002-0000-0000-000011000000}"/>
    <dataValidation allowBlank="1" showInputMessage="1" showErrorMessage="1" prompt="Introduza os detalhes na tabela abaixo" sqref="B18:D18" xr:uid="{00000000-0002-0000-0000-000012000000}"/>
    <dataValidation allowBlank="1" showInputMessage="1" showErrorMessage="1" prompt="Introduza a Data nesta coluna, abaixo deste cabeçalho. Utilize os filtros de cabeçalho para encontrar entradas específicas" sqref="B19" xr:uid="{00000000-0002-0000-0000-000013000000}"/>
    <dataValidation allowBlank="1" showInputMessage="1" showErrorMessage="1" prompt="Introduza a Hora nesta coluna, abaixo deste cabeçalho" sqref="C19" xr:uid="{00000000-0002-0000-0000-000014000000}"/>
    <dataValidation allowBlank="1" showInputMessage="1" showErrorMessage="1" prompt="Introduza o Peso nesta coluna, abaixo deste cabeçalho" sqref="D19" xr:uid="{00000000-0002-0000-0000-000015000000}"/>
    <dataValidation allowBlank="1" showInputMessage="1" showErrorMessage="1" prompt="A unidade de Peso é atualizada automaticamente nesta célula. O gráfico de área que monitoriza a evolução do peso está na célula abaixo" sqref="E10" xr:uid="{00000000-0002-0000-0000-000016000000}"/>
    <dataValidation allowBlank="1" showInputMessage="1" showErrorMessage="1" prompt="A unidade do Tamanho Corporal é atualizada automaticamente nesta célula. O gráfico de linhas que acompanha a evolução de cada dado estatístico inicial, incluindo ancas, cintura, coxas e bíceps, está na célula abaixo" sqref="E3" xr:uid="{00000000-0002-0000-0000-000017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 Peso Controlador'!EtiquetaDoObjetivo1," Controlador"))</f>
        <v>CINTURA CONTROLADOR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40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40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40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40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" priority="5">
      <formula>$D5=Objetivo1</formula>
    </cfRule>
  </conditionalFormatting>
  <dataValidations count="6">
    <dataValidation allowBlank="1" showInputMessage="1" showErrorMessage="1" prompt="Crie um Controlador de Cintura nesta folha de cálculo. Introduza os detalhes na tabela do Controlador de Cintura" sqref="A1" xr:uid="{00000000-0002-0000-0100-000000000000}"/>
    <dataValidation allowBlank="1" showInputMessage="1" showErrorMessage="1" prompt="O título desta folha de cálculo está nesta célula e a imagem na célula à direita" sqref="B1:F2" xr:uid="{00000000-0002-0000-0100-000001000000}"/>
    <dataValidation allowBlank="1" showInputMessage="1" showErrorMessage="1" prompt="Introduza os detalhes na tabela abaixo" sqref="B3:D3" xr:uid="{00000000-0002-0000-0100-000002000000}"/>
    <dataValidation allowBlank="1" showInputMessage="1" showErrorMessage="1" prompt="Introduza a Data nesta coluna, abaixo deste cabeçalho. Utilize os filtros de cabeçalho para encontrar entradas específicas" sqref="B4" xr:uid="{00000000-0002-0000-0100-000003000000}"/>
    <dataValidation allowBlank="1" showInputMessage="1" showErrorMessage="1" prompt="Introduza a Hora nesta coluna, abaixo deste cabeçalho" sqref="C4" xr:uid="{00000000-0002-0000-0100-000004000000}"/>
    <dataValidation allowBlank="1" showInputMessage="1" showErrorMessage="1" prompt="Introduza o Tamanho nesta coluna, abaixo deste cabeçalho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 Peso Controlador'!EtiquetaDoObjetivo2," Controlador"))</f>
        <v>BÍCEPS CONTROLADOR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40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40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40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40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41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3" priority="4">
      <formula>$D5=Objetivo2</formula>
    </cfRule>
  </conditionalFormatting>
  <dataValidations count="6">
    <dataValidation allowBlank="1" showInputMessage="1" showErrorMessage="1" prompt="Crie um Controlador de Bíceps nesta folha de cálculo. Introduza os detalhes na tabela do Controlador de Bíceps" sqref="A1" xr:uid="{00000000-0002-0000-0200-000000000000}"/>
    <dataValidation allowBlank="1" showInputMessage="1" showErrorMessage="1" prompt="O título desta folha de cálculo está nesta célula e a imagem na célula à direita" sqref="B1:F2" xr:uid="{00000000-0002-0000-0200-000001000000}"/>
    <dataValidation allowBlank="1" showInputMessage="1" showErrorMessage="1" prompt="Introduza os detalhes na tabela abaixo" sqref="B3:D3" xr:uid="{00000000-0002-0000-0200-000002000000}"/>
    <dataValidation allowBlank="1" showInputMessage="1" showErrorMessage="1" prompt="Introduza a Data nesta coluna, abaixo deste cabeçalho. Utilize os filtros de cabeçalho para encontrar entradas específicas" sqref="B4" xr:uid="{00000000-0002-0000-0200-000003000000}"/>
    <dataValidation allowBlank="1" showInputMessage="1" showErrorMessage="1" prompt="Introduza a Hora nesta coluna, abaixo deste cabeçalho" sqref="C4" xr:uid="{00000000-0002-0000-0200-000004000000}"/>
    <dataValidation allowBlank="1" showInputMessage="1" showErrorMessage="1" prompt="Introduza o Tamanho nesta coluna, abaixo deste cabeçalho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 Peso Controlador'!EtiquetaDoObjetivo3," Controlador"))</f>
        <v>ANCAS CONTROLADOR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40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40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40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2" priority="3">
      <formula>$D5=Objetivo3</formula>
    </cfRule>
  </conditionalFormatting>
  <dataValidations count="6">
    <dataValidation allowBlank="1" showInputMessage="1" showErrorMessage="1" prompt="Crie um Controlador de Ancas nesta folha de cálculo. Introduza os detalhes na tabela do Controlador de Ancas" sqref="A1" xr:uid="{00000000-0002-0000-0300-000000000000}"/>
    <dataValidation allowBlank="1" showInputMessage="1" showErrorMessage="1" prompt="O título desta folha de cálculo está nesta célula e a imagem na célula à direita" sqref="B1:F2" xr:uid="{00000000-0002-0000-0300-000001000000}"/>
    <dataValidation allowBlank="1" showInputMessage="1" showErrorMessage="1" prompt="Introduza os detalhes na tabela abaixo" sqref="B3:D3" xr:uid="{00000000-0002-0000-0300-000002000000}"/>
    <dataValidation allowBlank="1" showInputMessage="1" showErrorMessage="1" prompt="Introduza a Data nesta coluna, abaixo deste cabeçalho. Utilize os filtros de cabeçalho para encontrar entradas específicas" sqref="B4" xr:uid="{00000000-0002-0000-0300-000003000000}"/>
    <dataValidation allowBlank="1" showInputMessage="1" showErrorMessage="1" prompt="Introduza a Hora nesta coluna, abaixo deste cabeçalho" sqref="C4" xr:uid="{00000000-0002-0000-0300-000004000000}"/>
    <dataValidation allowBlank="1" showInputMessage="1" showErrorMessage="1" prompt="Introduza o Tamanho nesta coluna, abaixo deste cabeçalho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 Peso Controlador'!EtiquetaDoObjetivo4," Controlador"))</f>
        <v>COXA CONTROLADOR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43644</v>
      </c>
      <c r="C5" s="40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40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40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40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40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40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40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" priority="2">
      <formula>$D5=Objetivo4</formula>
    </cfRule>
  </conditionalFormatting>
  <dataValidations count="6">
    <dataValidation allowBlank="1" showInputMessage="1" showErrorMessage="1" prompt="Crie um Controlador de Coxas nesta folha de cálculo. Introduza os detalhes na tabela do Controlador de Coxas" sqref="A1" xr:uid="{00000000-0002-0000-0400-000000000000}"/>
    <dataValidation allowBlank="1" showInputMessage="1" showErrorMessage="1" prompt="O título desta folha de cálculo está nesta célula e a imagem na célula à direita" sqref="B1:F2" xr:uid="{00000000-0002-0000-0400-000001000000}"/>
    <dataValidation allowBlank="1" showInputMessage="1" showErrorMessage="1" prompt="Introduza os detalhes na tabela abaixo" sqref="B3:D3" xr:uid="{00000000-0002-0000-0400-000002000000}"/>
    <dataValidation allowBlank="1" showInputMessage="1" showErrorMessage="1" prompt="Introduza a Data nesta coluna, abaixo deste cabeçalho. Utilize os filtros de cabeçalho para encontrar entradas específicas" sqref="B4" xr:uid="{00000000-0002-0000-0400-000003000000}"/>
    <dataValidation allowBlank="1" showInputMessage="1" showErrorMessage="1" prompt="Introduza a Hora nesta coluna, abaixo deste cabeçalho" sqref="C4" xr:uid="{00000000-0002-0000-0400-000004000000}"/>
    <dataValidation allowBlank="1" showInputMessage="1" showErrorMessage="1" prompt="Introduza o Tamanho nesta coluna, abaixo deste cabeçalho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5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22.7109375" style="4" customWidth="1"/>
    <col min="3" max="3" width="25.5703125" style="4" customWidth="1"/>
    <col min="4" max="4" width="23.5703125" style="4" customWidth="1"/>
    <col min="5" max="5" width="14.7109375" style="13" customWidth="1"/>
    <col min="6" max="6" width="14.140625" style="4" bestFit="1" customWidth="1"/>
    <col min="7" max="7" width="13.140625" style="4" customWidth="1"/>
    <col min="8" max="8" width="30.85546875" style="44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1" t="s">
        <v>23</v>
      </c>
      <c r="C1" s="51"/>
      <c r="D1" s="51"/>
      <c r="E1" s="46" t="s">
        <v>21</v>
      </c>
      <c r="F1" s="46"/>
      <c r="G1" s="46"/>
      <c r="H1" s="46"/>
      <c r="I1" s="46"/>
    </row>
    <row r="2" spans="1:9" customFormat="1" ht="21" customHeight="1" x14ac:dyDescent="0.25">
      <c r="A2" s="6"/>
      <c r="B2" s="51"/>
      <c r="C2" s="51"/>
      <c r="D2" s="51"/>
      <c r="E2" s="46"/>
      <c r="F2" s="46"/>
      <c r="G2" s="46"/>
      <c r="H2" s="46"/>
      <c r="I2" s="46"/>
    </row>
    <row r="3" spans="1:9" ht="30.75" customHeight="1" x14ac:dyDescent="0.25">
      <c r="A3" s="6"/>
      <c r="B3" s="26" t="s">
        <v>24</v>
      </c>
      <c r="C3" s="30" t="s">
        <v>31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25</v>
      </c>
      <c r="C4" s="2">
        <f>SUMIF(RegistoDeAtividade[ATIVIDADE],Categoria1,RegistoDeAtividade[DISTÂNCIA])</f>
        <v>11.46</v>
      </c>
      <c r="D4" s="10" t="s">
        <v>71</v>
      </c>
      <c r="F4" s="6"/>
      <c r="G4" s="6"/>
      <c r="H4" s="6"/>
    </row>
    <row r="5" spans="1:9" ht="21.75" customHeight="1" x14ac:dyDescent="0.25">
      <c r="A5" s="6"/>
      <c r="B5" s="12" t="s">
        <v>26</v>
      </c>
      <c r="C5" s="2">
        <f>SUMIF(RegistoDeAtividade[ATIVIDADE],Categoria2,RegistoDeAtividade[DISTÂNCIA])</f>
        <v>0</v>
      </c>
      <c r="D5" s="10" t="s">
        <v>71</v>
      </c>
      <c r="F5" s="6"/>
      <c r="G5" s="6"/>
      <c r="H5" s="6"/>
    </row>
    <row r="6" spans="1:9" ht="21.75" customHeight="1" x14ac:dyDescent="0.25">
      <c r="A6" s="6"/>
      <c r="B6" s="12" t="s">
        <v>27</v>
      </c>
      <c r="C6" s="2">
        <f>SUMIF(RegistoDeAtividade[ATIVIDADE],Categoria3,RegistoDeAtividade[DISTÂNCIA])</f>
        <v>1227</v>
      </c>
      <c r="D6" s="10" t="s">
        <v>34</v>
      </c>
      <c r="F6" s="6"/>
      <c r="G6" s="6"/>
      <c r="H6" s="6"/>
    </row>
    <row r="7" spans="1:9" ht="21.75" customHeight="1" x14ac:dyDescent="0.25">
      <c r="A7" s="6"/>
      <c r="B7" s="12" t="s">
        <v>28</v>
      </c>
      <c r="C7" s="2">
        <f>SUMIF(RegistoDeAtividade[ATIVIDADE],Categoria4,RegistoDeAtividade[DISTÂNCIA])</f>
        <v>1700</v>
      </c>
      <c r="D7" s="10" t="s">
        <v>35</v>
      </c>
      <c r="F7" s="6"/>
      <c r="G7" s="6"/>
      <c r="H7" s="6"/>
    </row>
    <row r="8" spans="1:9" s="6" customFormat="1" ht="21.75" customHeight="1" x14ac:dyDescent="0.25">
      <c r="B8" s="12" t="s">
        <v>29</v>
      </c>
      <c r="C8" s="2">
        <f>SUMIF(RegistoDeAtividade[ATIVIDADE],Categoria5,RegistoDeAtividade[DISTÂNCIA])</f>
        <v>4.53</v>
      </c>
      <c r="D8" s="10" t="s">
        <v>71</v>
      </c>
      <c r="E8" s="13"/>
    </row>
    <row r="9" spans="1:9" ht="18" customHeight="1" x14ac:dyDescent="0.25">
      <c r="A9" s="6"/>
      <c r="B9" s="50"/>
      <c r="C9" s="50"/>
      <c r="D9" s="50"/>
      <c r="F9" s="6"/>
      <c r="G9" s="6"/>
      <c r="H9" s="6"/>
    </row>
    <row r="10" spans="1:9" ht="18" customHeight="1" x14ac:dyDescent="0.25">
      <c r="B10" s="6" t="s">
        <v>30</v>
      </c>
      <c r="C10" s="6" t="s">
        <v>32</v>
      </c>
      <c r="D10" s="6" t="s">
        <v>36</v>
      </c>
      <c r="E10" s="12" t="s">
        <v>37</v>
      </c>
      <c r="F10" s="12" t="s">
        <v>38</v>
      </c>
      <c r="G10" s="6" t="s">
        <v>39</v>
      </c>
      <c r="H10" s="6" t="s">
        <v>40</v>
      </c>
    </row>
    <row r="11" spans="1:9" ht="18" customHeight="1" x14ac:dyDescent="0.25">
      <c r="B11" s="38">
        <f ca="1">TODAY()+30+ROW()</f>
        <v>43650</v>
      </c>
      <c r="C11" s="37" t="s">
        <v>25</v>
      </c>
      <c r="D11" s="42">
        <v>0.54166666666666663</v>
      </c>
      <c r="E11" s="43">
        <v>1.5972222222222276E-2</v>
      </c>
      <c r="F11" s="39">
        <v>3.66</v>
      </c>
      <c r="G11" s="39">
        <v>173</v>
      </c>
      <c r="H11" s="10" t="s">
        <v>41</v>
      </c>
    </row>
    <row r="12" spans="1:9" ht="18" customHeight="1" x14ac:dyDescent="0.25">
      <c r="B12" s="38">
        <f ca="1">TODAY()+30+ROW()</f>
        <v>43651</v>
      </c>
      <c r="C12" s="37" t="s">
        <v>25</v>
      </c>
      <c r="D12" s="42">
        <v>0.6875</v>
      </c>
      <c r="E12" s="43">
        <v>6.25E-2</v>
      </c>
      <c r="F12" s="39">
        <v>7.8</v>
      </c>
      <c r="G12" s="39">
        <v>344</v>
      </c>
      <c r="H12" s="10"/>
    </row>
    <row r="13" spans="1:9" ht="18" customHeight="1" x14ac:dyDescent="0.25">
      <c r="B13" s="38">
        <f ca="1">TODAY()+30+ROW()</f>
        <v>43652</v>
      </c>
      <c r="C13" s="37" t="s">
        <v>28</v>
      </c>
      <c r="D13" s="42">
        <v>0.41666666666666669</v>
      </c>
      <c r="E13" s="43">
        <v>2.0833333333333332E-2</v>
      </c>
      <c r="F13" s="39">
        <v>1700</v>
      </c>
      <c r="G13" s="39">
        <v>237</v>
      </c>
      <c r="H13" s="10"/>
    </row>
    <row r="14" spans="1:9" ht="18" customHeight="1" x14ac:dyDescent="0.25">
      <c r="B14" s="38">
        <f ca="1">TODAY()+30+ROW()</f>
        <v>43653</v>
      </c>
      <c r="C14" s="37" t="s">
        <v>27</v>
      </c>
      <c r="D14" s="42">
        <v>0.5625</v>
      </c>
      <c r="E14" s="43">
        <v>2.4305555555555556E-2</v>
      </c>
      <c r="F14" s="39">
        <v>1227</v>
      </c>
      <c r="G14" s="39">
        <v>150</v>
      </c>
      <c r="H14" s="10"/>
    </row>
    <row r="15" spans="1:9" ht="18" customHeight="1" x14ac:dyDescent="0.25">
      <c r="B15" s="38">
        <f ca="1">TODAY()+30+ROW()</f>
        <v>43654</v>
      </c>
      <c r="C15" s="37" t="s">
        <v>29</v>
      </c>
      <c r="D15" s="42">
        <v>0.59652777777777777</v>
      </c>
      <c r="E15" s="43">
        <v>2.0833333333333332E-2</v>
      </c>
      <c r="F15" s="39">
        <v>4.53</v>
      </c>
      <c r="G15" s="39">
        <v>115</v>
      </c>
      <c r="H15" s="10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Selecione a Unidade na lista. Selecione CANCELAR, prima ALT+SETA PARA BAIXO para ver as opções e, em seguida, prima SETA PARA BAIXO e ENTER para selecionar" sqref="D4:D8" xr:uid="{00000000-0002-0000-0500-000000000000}">
      <formula1>"Milhas,Quilómetros,Passos,Voltas,Jardas,Metros,Repetições"</formula1>
    </dataValidation>
    <dataValidation type="list" errorStyle="warning" allowBlank="1" showErrorMessage="1" error="Selecione uma Atividade na lista. Selecione CANCELAR, prima ALT+SETA PARA BAIXO para ver as opções e, em seguida, prima SETA PARA BAIXO+ENTER para selecionar" sqref="C11:C15" xr:uid="{00000000-0002-0000-0500-000001000000}">
      <formula1>$B$4:$B$8</formula1>
    </dataValidation>
    <dataValidation allowBlank="1" showInputMessage="1" showErrorMessage="1" prompt="Crie um Registo de Atividade nesta folha de cálculo. Introduza os detalhes na tabela de Registo de Atividade, a começar na célula B10. O Total das Atividades é automaticamente calculado entre as células C4 e C8" sqref="A1" xr:uid="{00000000-0002-0000-0500-000002000000}"/>
    <dataValidation allowBlank="1" showInputMessage="1" showErrorMessage="1" prompt="O título desta folha de cálculo está nesta célula e a imagem na célula à direita. As atividades e os respetivos Totais estão entre as células B4 e D8" sqref="B1:D2" xr:uid="{00000000-0002-0000-0500-000003000000}"/>
    <dataValidation allowBlank="1" showInputMessage="1" showErrorMessage="1" prompt="Personalize as Atividades nesta coluna, abaixo deste cabeçalho" sqref="B3" xr:uid="{00000000-0002-0000-0500-000004000000}"/>
    <dataValidation allowBlank="1" showInputMessage="1" showErrorMessage="1" prompt="O Total é calculado automaticamente nesta coluna, abaixo deste cabeçalho" sqref="C3" xr:uid="{00000000-0002-0000-0500-000005000000}"/>
    <dataValidation allowBlank="1" showInputMessage="1" showErrorMessage="1" prompt="Selecione a Unidade nesta coluna, abaixo deste cabeçalho. Prima ALT+SETA PARA BAIXO para ver as opções e, em seguida, prima SETA PARA BAIXO+ENTER para selecionar" sqref="D3" xr:uid="{00000000-0002-0000-0500-000006000000}"/>
    <dataValidation allowBlank="1" showInputMessage="1" showErrorMessage="1" prompt="Introduza a Data nesta coluna, abaixo deste cabeçalho. Utilize os filtros de cabeçalho para encontrar entradas específicas" sqref="B10" xr:uid="{00000000-0002-0000-0500-000007000000}"/>
    <dataValidation allowBlank="1" showInputMessage="1" showErrorMessage="1" prompt="Selecione a Atividade nesta coluna, abaixo deste cabeçalho. Prima ALT+SETA PARA BAIXO para ver as opções e, em seguida, prima SETA PARA BAIXO+ENTER para selecionar" sqref="C10" xr:uid="{00000000-0002-0000-0500-000008000000}"/>
    <dataValidation allowBlank="1" showInputMessage="1" showErrorMessage="1" prompt="Introduza a Hora de Início nesta coluna, abaixo deste cabeçalho" sqref="D10" xr:uid="{00000000-0002-0000-0500-000009000000}"/>
    <dataValidation allowBlank="1" showInputMessage="1" showErrorMessage="1" prompt="Introduza a Duração nesta coluna, abaixo deste cabeçalho" sqref="E10" xr:uid="{00000000-0002-0000-0500-00000A000000}"/>
    <dataValidation allowBlank="1" showInputMessage="1" showErrorMessage="1" prompt="Introduza a Distância nesta coluna, abaixo deste cabeçalho" sqref="F10" xr:uid="{00000000-0002-0000-0500-00000B000000}"/>
    <dataValidation allowBlank="1" showInputMessage="1" showErrorMessage="1" prompt="Introduza as Calorias nesta coluna, abaixo deste cabeçalho" sqref="G10" xr:uid="{00000000-0002-0000-0500-00000C000000}"/>
    <dataValidation allowBlank="1" showInputMessage="1" showErrorMessage="1" prompt="Introduza as Notas nesta coluna, abaixo deste cabeçalho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39.28515625" customWidth="1"/>
    <col min="3" max="3" width="42.140625" customWidth="1"/>
    <col min="4" max="4" width="32.7109375" customWidth="1"/>
    <col min="5" max="5" width="14.28515625" bestFit="1" customWidth="1"/>
    <col min="6" max="6" width="14.7109375" bestFit="1" customWidth="1"/>
    <col min="7" max="7" width="17.7109375" customWidth="1"/>
    <col min="8" max="8" width="13.7109375" customWidth="1"/>
    <col min="9" max="9" width="27.140625" bestFit="1" customWidth="1"/>
    <col min="10" max="10" width="15.5703125" bestFit="1" customWidth="1"/>
    <col min="11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42</v>
      </c>
      <c r="B1" s="53" t="s">
        <v>43</v>
      </c>
      <c r="C1" s="53"/>
      <c r="D1" s="54" t="s">
        <v>21</v>
      </c>
      <c r="E1" s="54"/>
      <c r="F1" s="54"/>
      <c r="G1" s="54"/>
      <c r="H1" s="54"/>
      <c r="I1" s="54"/>
      <c r="J1" s="54"/>
      <c r="K1" s="54"/>
      <c r="L1" s="54"/>
    </row>
    <row r="2" spans="1:12" ht="21" customHeight="1" x14ac:dyDescent="0.25">
      <c r="A2" s="6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s="34" customFormat="1" ht="18" customHeight="1" x14ac:dyDescent="0.25">
      <c r="B3" s="53"/>
      <c r="C3" s="53"/>
      <c r="E3" s="35" t="str">
        <f>(RegistoDeAlimentação[[#Headers],[CALORIAS]])</f>
        <v>CALORIAS</v>
      </c>
      <c r="F3" s="35" t="str">
        <f>(RegistoDeAlimentação[[#Headers],[GORDURA]])</f>
        <v>GORDURA</v>
      </c>
      <c r="G3" s="35" t="str">
        <f>(RegistoDeAlimentação[[#Headers],[COLESTEROL]])</f>
        <v>COLESTEROL</v>
      </c>
      <c r="H3" s="35" t="str">
        <f>(RegistoDeAlimentação[[#Headers],[SAL]])</f>
        <v>SAL</v>
      </c>
      <c r="I3" s="35" t="str">
        <f>(RegistoDeAlimentação[[#Headers],[HIDRATOS DE CARBONO]])</f>
        <v>HIDRATOS DE CARBONO</v>
      </c>
      <c r="J3" s="35" t="str">
        <f>(RegistoDeAlimentação[[#Headers],[PROTEÍNAS]])</f>
        <v>PROTEÍNAS</v>
      </c>
      <c r="K3" s="35" t="str">
        <f>(RegistoDeAlimentação[[#Headers],[AÇÚCAR]])</f>
        <v>AÇÚCAR</v>
      </c>
      <c r="L3" s="35" t="str">
        <f>(RegistoDeAlimentação[[#Headers],[FIBRA]])</f>
        <v>FIBRA</v>
      </c>
    </row>
    <row r="4" spans="1:12" ht="16.5" customHeight="1" x14ac:dyDescent="0.25">
      <c r="A4" s="6"/>
      <c r="B4" s="52" t="s">
        <v>44</v>
      </c>
      <c r="C4" s="52"/>
      <c r="D4" s="28" t="s">
        <v>50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2"/>
      <c r="C5" s="52"/>
      <c r="D5" s="45" t="str">
        <f>IF(E5=SUM(RegistoDeAlimentação[CALORIAS]),"Ingestão Total:","Ingestão Filtrada:")</f>
        <v>Ingestão Total:</v>
      </c>
      <c r="E5" s="24">
        <f>SUBTOTAL(109,RegistoDeAlimentação[CALORIAS])</f>
        <v>3090</v>
      </c>
      <c r="F5" s="25">
        <f>SUBTOTAL(109,RegistoDeAlimentação[GORDURA])</f>
        <v>74.27000000000001</v>
      </c>
      <c r="G5" s="25">
        <f>SUBTOTAL(109,RegistoDeAlimentação[COLESTEROL])</f>
        <v>139.6</v>
      </c>
      <c r="H5" s="25">
        <f>SUBTOTAL(109,RegistoDeAlimentação[SAL])</f>
        <v>1400.7</v>
      </c>
      <c r="I5" s="25">
        <f>SUBTOTAL(109,RegistoDeAlimentação[HIDRATOS DE CARBONO])</f>
        <v>208.56</v>
      </c>
      <c r="J5" s="25">
        <f>SUBTOTAL(109,RegistoDeAlimentação[PROTEÍNAS])</f>
        <v>68.81</v>
      </c>
      <c r="K5" s="25">
        <f>SUBTOTAL(109,RegistoDeAlimentação[AÇÚCAR])</f>
        <v>84.1</v>
      </c>
      <c r="L5" s="25">
        <f>SUBTOTAL(109,RegistoDeAlimentação[FIBRA])</f>
        <v>24.5</v>
      </c>
    </row>
    <row r="6" spans="1:12" ht="18" customHeight="1" x14ac:dyDescent="0.25">
      <c r="B6" s="50"/>
      <c r="C6" s="50"/>
    </row>
    <row r="7" spans="1:12" ht="18" customHeight="1" x14ac:dyDescent="0.25">
      <c r="A7" s="6"/>
      <c r="B7" s="19" t="s">
        <v>30</v>
      </c>
      <c r="C7" s="20" t="s">
        <v>45</v>
      </c>
      <c r="D7" s="20" t="s">
        <v>51</v>
      </c>
      <c r="E7" s="23" t="s">
        <v>39</v>
      </c>
      <c r="F7" s="23" t="s">
        <v>63</v>
      </c>
      <c r="G7" s="23" t="s">
        <v>64</v>
      </c>
      <c r="H7" s="23" t="s">
        <v>65</v>
      </c>
      <c r="I7" s="23" t="s">
        <v>66</v>
      </c>
      <c r="J7" s="23" t="s">
        <v>67</v>
      </c>
      <c r="K7" s="23" t="s">
        <v>68</v>
      </c>
      <c r="L7" s="23" t="s">
        <v>69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46</v>
      </c>
      <c r="D8" s="22" t="s">
        <v>52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47</v>
      </c>
      <c r="D9" s="22" t="s">
        <v>53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48</v>
      </c>
      <c r="D10" s="22" t="s">
        <v>54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49</v>
      </c>
      <c r="D11" s="22" t="s">
        <v>55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47</v>
      </c>
      <c r="D12" s="22" t="s">
        <v>56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46</v>
      </c>
      <c r="D13" s="22" t="s">
        <v>57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47</v>
      </c>
      <c r="D14" s="22" t="s">
        <v>58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48</v>
      </c>
      <c r="D15" s="22" t="s">
        <v>59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49</v>
      </c>
      <c r="D16" s="22" t="s">
        <v>60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49</v>
      </c>
      <c r="D17" s="22" t="s">
        <v>61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47</v>
      </c>
      <c r="D18" s="22" t="s">
        <v>62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0" priority="8">
      <formula>AND($E$5&lt;&gt;SUM($E$8:$E$18),E$5&gt;E$4)</formula>
    </cfRule>
  </conditionalFormatting>
  <dataValidations count="9">
    <dataValidation allowBlank="1" showInputMessage="1" showErrorMessage="1" prompt="Crie um Registo de Alimentação nesta folha de cálculo. Introduza detalhes na tabela do Registo de Alimentação, a começar na célula B7" sqref="A1" xr:uid="{00000000-0002-0000-0600-000000000000}"/>
    <dataValidation allowBlank="1" showInputMessage="1" showErrorMessage="1" prompt="O título desta folha de cálculo está nesta célula e a imagem na célula à direita" sqref="B1:C2" xr:uid="{00000000-0002-0000-0600-000001000000}"/>
    <dataValidation allowBlank="1" showInputMessage="1" showErrorMessage="1" prompt="Defina Objetivos Nutricionais nas célula à direita" sqref="B4:C5" xr:uid="{00000000-0002-0000-0600-000002000000}"/>
    <dataValidation allowBlank="1" showInputMessage="1" showErrorMessage="1" prompt="Introduza o Consumo Diário de nutrientes nas células à direita, entre as células E4 e L4. Os tipos de nutrientes são atualizados automaticamente na linha acima, com base nos cabeçalhos da tabela personalizada" sqref="D4" xr:uid="{00000000-0002-0000-0600-000003000000}"/>
    <dataValidation allowBlank="1" showInputMessage="1" showErrorMessage="1" prompt="O consumo total de nutrientes é automaticamente calculado nas célula à direita, entre as células E5 e L5" sqref="D5" xr:uid="{00000000-0002-0000-0600-000004000000}"/>
    <dataValidation allowBlank="1" showInputMessage="1" showErrorMessage="1" prompt="Introduza a Data nesta coluna, abaixo deste cabeçalho. Utilize o filtro de cabeçalho para encontrar entradas específicas" sqref="B7" xr:uid="{00000000-0002-0000-0600-000005000000}"/>
    <dataValidation allowBlank="1" showInputMessage="1" showErrorMessage="1" prompt="Introduza o Tipo de Refeição nesta coluna, abaixo deste cabeçalho" sqref="C7" xr:uid="{00000000-0002-0000-0600-000006000000}"/>
    <dataValidation allowBlank="1" showInputMessage="1" showErrorMessage="1" prompt="Introduza os vários Alimentos nesta coluna, abaixo deste cabeçalho" sqref="D7" xr:uid="{00000000-0002-0000-0600-000007000000}"/>
    <dataValidation allowBlank="1" showInputMessage="1" showErrorMessage="1" prompt="Personalize este cabeçalho de tabela para monitorizar necessidades alimentares específicas nesta coluna, abaixo deste cabeçalho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27</vt:i4>
      </vt:variant>
    </vt:vector>
  </HeadingPairs>
  <TitlesOfParts>
    <vt:vector size="34" baseType="lpstr">
      <vt:lpstr> Peso Controlador</vt:lpstr>
      <vt:lpstr>Cintura Controlador </vt:lpstr>
      <vt:lpstr>Bíceps Controlador </vt:lpstr>
      <vt:lpstr>Ancas Controlador </vt:lpstr>
      <vt:lpstr>Coxa Controlador </vt:lpstr>
      <vt:lpstr>Registo de Atividade</vt:lpstr>
      <vt:lpstr>Registo de Alimentação</vt:lpstr>
      <vt:lpstr>' Peso Controlador'!Altura</vt:lpstr>
      <vt:lpstr>Categoria1</vt:lpstr>
      <vt:lpstr>Categoria2</vt:lpstr>
      <vt:lpstr>Categoria3</vt:lpstr>
      <vt:lpstr>Categoria4</vt:lpstr>
      <vt:lpstr>Categoria5</vt:lpstr>
      <vt:lpstr>' Peso Controlador'!EtiquetaDePeso</vt:lpstr>
      <vt:lpstr>' Peso Controlador'!EtiquetaDoObjetivo1</vt:lpstr>
      <vt:lpstr>' Peso Controlador'!EtiquetaDoObjetivo2</vt:lpstr>
      <vt:lpstr>' Peso Controlador'!EtiquetaDoObjetivo3</vt:lpstr>
      <vt:lpstr>' Peso Controlador'!EtiquetaDoObjetivo4</vt:lpstr>
      <vt:lpstr>' Peso Controlador'!Objetivo1</vt:lpstr>
      <vt:lpstr>' Peso Controlador'!Objetivo2</vt:lpstr>
      <vt:lpstr>' Peso Controlador'!Objetivo3</vt:lpstr>
      <vt:lpstr>' Peso Controlador'!Objetivo4</vt:lpstr>
      <vt:lpstr>' Peso Controlador'!PesoAlvo</vt:lpstr>
      <vt:lpstr>' Peso Controlador'!PesoAtual</vt:lpstr>
      <vt:lpstr>PesquisaPorData</vt:lpstr>
      <vt:lpstr>' Peso Controlador'!Sexo</vt:lpstr>
      <vt:lpstr>' Peso Controlador'!Títulos_de_Impressão</vt:lpstr>
      <vt:lpstr>'Ancas Controlador '!Títulos_de_Impressão</vt:lpstr>
      <vt:lpstr>'Bíceps Controlador '!Títulos_de_Impressão</vt:lpstr>
      <vt:lpstr>'Cintura Controlador '!Títulos_de_Impressão</vt:lpstr>
      <vt:lpstr>'Coxa Controlador '!Títulos_de_Impressão</vt:lpstr>
      <vt:lpstr>'Registo de Alimentação'!Títulos_de_Impressão</vt:lpstr>
      <vt:lpstr>'Registo de Atividade'!Títulos_de_Impressão</vt:lpstr>
      <vt:lpstr>' Peso Controlador'!UnidadeDeMedida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2019-05-24T03:04:28Z</dcterms:modified>
</cp:coreProperties>
</file>