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9355A09D-FCD3-4665-9A44-83D51035DDA8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Agenda de Tarefas" sheetId="1" r:id="rId1"/>
    <sheet name="Detalhes das Tarefas" sheetId="3" r:id="rId2"/>
  </sheets>
  <definedNames>
    <definedName name="_xlnm.Print_Area" localSheetId="1">'Detalhes das Tarefas'!$A:$H</definedName>
    <definedName name="RegraDeRealce">IF('Agenda de Tarefas'!$D$3="SEM REALCE",FALSE,TRUE)</definedName>
    <definedName name="SegmentaçãoDeDados_A_concluir_em">#N/A</definedName>
    <definedName name="SegmentaçãoDeDados_Disciplina">#N/A</definedName>
    <definedName name="SegmentaçãoDeDados_Iniciada_a">#N/A</definedName>
    <definedName name="SegmentaçãoDeDados_Progresso">#N/A</definedName>
    <definedName name="SegmentaçãoDeDados_Tarefa">#N/A</definedName>
    <definedName name="_xlnm.Print_Titles" localSheetId="0">'Agenda de Tarefas'!$5:$5</definedName>
    <definedName name="_xlnm.Print_Titles" localSheetId="1">'Detalhes das Tarefas'!$3:$3</definedName>
    <definedName name="VerificaçãoDeData">'Agenda de Tarefas'!$C$3*IF('Agenda de Tarefas'!$D$3="SEMANAS",7,IF('Agenda de Tarefas'!$D$3="DIAS",1,30))</definedName>
  </definedNames>
  <calcPr calcId="162913"/>
  <pivotCaches>
    <pivotCache cacheId="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6" i="1"/>
  <c r="F17" i="1" l="1"/>
  <c r="F16" i="1"/>
  <c r="F15" i="1"/>
  <c r="F14" i="1"/>
  <c r="F13" i="1"/>
  <c r="F12" i="1"/>
  <c r="F11" i="1"/>
  <c r="F10" i="1"/>
  <c r="F9" i="1"/>
  <c r="F8" i="1"/>
  <c r="F7" i="1"/>
  <c r="F6" i="1"/>
  <c r="E17" i="1" l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<sst xmlns="http://schemas.openxmlformats.org/spreadsheetml/2006/main" count="87" uniqueCount="41">
  <si>
    <t>AGENDA DE TAREFAS</t>
  </si>
  <si>
    <t xml:space="preserve">SELECIONE CRITÉRIOS PARA TAREFAS COM DATA DE CONCLUSÃO DENTRO DE: </t>
  </si>
  <si>
    <t>Tarefa</t>
  </si>
  <si>
    <t>Projeto 1</t>
  </si>
  <si>
    <t>Projeto 2</t>
  </si>
  <si>
    <t>Projeto 3</t>
  </si>
  <si>
    <t>Projeto 4</t>
  </si>
  <si>
    <t>Projeto 5</t>
  </si>
  <si>
    <t>Projeto 6</t>
  </si>
  <si>
    <t>Projeto 7</t>
  </si>
  <si>
    <t>Projeto 8</t>
  </si>
  <si>
    <t>Projeto 9</t>
  </si>
  <si>
    <t>Projeto 10</t>
  </si>
  <si>
    <t>Projeto 11</t>
  </si>
  <si>
    <t>Projeto 12</t>
  </si>
  <si>
    <t>Disciplina</t>
  </si>
  <si>
    <t>Paramédico 1</t>
  </si>
  <si>
    <t>Paramédico 2</t>
  </si>
  <si>
    <t>Paramédico 3</t>
  </si>
  <si>
    <t>DETALHES DAS TAREFAS &gt;</t>
  </si>
  <si>
    <t>LEGENDA DA BARRA COLORIDA DE CONCLUSÃO</t>
  </si>
  <si>
    <t>Professor</t>
  </si>
  <si>
    <t>Professor 1</t>
  </si>
  <si>
    <t>Professor 2</t>
  </si>
  <si>
    <t>Professor 3</t>
  </si>
  <si>
    <t>Professor 4</t>
  </si>
  <si>
    <t>Iniciada a</t>
  </si>
  <si>
    <t>&gt; = 0%</t>
  </si>
  <si>
    <t>A concluir em</t>
  </si>
  <si>
    <t>&lt; 40% = &gt;</t>
  </si>
  <si>
    <t>Progresso</t>
  </si>
  <si>
    <t>Percentagem</t>
  </si>
  <si>
    <t>DETALHES DAS TAREFAS</t>
  </si>
  <si>
    <t xml:space="preserve">Para atualizar estes dados, selecione uma célula na tabela dinâmica a partir da célula B3, aceda ao separador Analisar e, em seguida, selecione Atualizar. As Segmentações de Dados para filtrar por Tarefas, data Iniciada a, Disciplina, data A concluir em e percentagem de Progresso encontram-se nas células I3, K3, M3, I13 e K13.
</t>
  </si>
  <si>
    <t>A Segmentação de Dados para filtrar os dados da tabela com base na Tarefa encontra-se nesta célula.</t>
  </si>
  <si>
    <t>A Segmentação de Dados para filtrar os dados da tabela com base na data A concluir em encontra-se nesta célula.</t>
  </si>
  <si>
    <t>A Segmentação de Dados para filtrar os dados da tabela com base na data Iniciada a encontra-se nesta célula.</t>
  </si>
  <si>
    <t>A Segmentação de Dados para filtrar os dados da tabela com base na percentagem de Progresso encontra-se nesta célula.</t>
  </si>
  <si>
    <t>&lt; AGENDA DE TAREFAS</t>
  </si>
  <si>
    <t>A Segmentação de Dados para filtrar os dados da tabela com base na Disciplina encontra-se nesta célula.</t>
  </si>
  <si>
    <t>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</si>
</sst>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8"/>
      <color theme="1" tint="0.24994659260841701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</fills>
  <borders count="3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6">
    <xf numFmtId="0" fontId="0" fillId="0" borderId="0">
      <alignment horizontal="left" vertical="center"/>
    </xf>
    <xf numFmtId="9" fontId="2" fillId="0" borderId="0" applyFont="0" applyFill="0" applyBorder="0" applyAlignment="0" applyProtection="0"/>
    <xf numFmtId="0" fontId="11" fillId="0" borderId="0" applyNumberFormat="0" applyBorder="0" applyAlignment="0" applyProtection="0"/>
    <xf numFmtId="0" fontId="5" fillId="2" borderId="1" applyNumberFormat="0" applyAlignment="0" applyProtection="0"/>
    <xf numFmtId="0" fontId="8" fillId="0" borderId="0" applyNumberFormat="0" applyBorder="0" applyAlignment="0" applyProtection="0">
      <alignment horizontal="left" vertical="center"/>
    </xf>
    <xf numFmtId="0" fontId="9" fillId="0" borderId="0" applyNumberFormat="0" applyFill="0" applyBorder="0" applyAlignment="0" applyProtection="0">
      <alignment horizontal="left" vertical="center"/>
    </xf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Protection="0">
      <alignment horizontal="center" vertical="center"/>
    </xf>
    <xf numFmtId="0" fontId="10" fillId="0" borderId="0" applyNumberFormat="0" applyBorder="0" applyAlignment="0" applyProtection="0"/>
    <xf numFmtId="0" fontId="1" fillId="4" borderId="0" applyNumberFormat="0" applyBorder="0" applyAlignment="0" applyProtection="0"/>
    <xf numFmtId="0" fontId="12" fillId="5" borderId="0" applyNumberFormat="0" applyBorder="0" applyAlignment="0" applyProtection="0"/>
    <xf numFmtId="0" fontId="1" fillId="6" borderId="0" applyNumberFormat="0" applyBorder="0" applyAlignment="0" applyProtection="0"/>
    <xf numFmtId="14" fontId="1" fillId="0" borderId="0">
      <alignment horizontal="left" vertical="center"/>
    </xf>
  </cellStyleXfs>
  <cellXfs count="37">
    <xf numFmtId="0" fontId="0" fillId="0" borderId="0" xfId="0">
      <alignment horizontal="left" vertical="center"/>
    </xf>
    <xf numFmtId="0" fontId="0" fillId="0" borderId="0" xfId="0" applyAlignment="1">
      <alignment wrapText="1"/>
    </xf>
    <xf numFmtId="0" fontId="3" fillId="0" borderId="0" xfId="0" applyFont="1">
      <alignment horizontal="left" vertical="center"/>
    </xf>
    <xf numFmtId="0" fontId="0" fillId="0" borderId="0" xfId="0" pivotButton="1" applyFont="1" applyAlignment="1">
      <alignment horizontal="center" vertical="center"/>
    </xf>
    <xf numFmtId="0" fontId="4" fillId="0" borderId="0" xfId="0" applyFont="1">
      <alignment horizontal="left" vertical="center"/>
    </xf>
    <xf numFmtId="0" fontId="0" fillId="0" borderId="0" xfId="0" applyFo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Fill="1" applyBorder="1" applyAlignment="1">
      <alignment vertical="center" wrapText="1"/>
    </xf>
    <xf numFmtId="9" fontId="0" fillId="0" borderId="0" xfId="1" applyFont="1" applyFill="1" applyBorder="1" applyAlignment="1">
      <alignment vertical="center"/>
    </xf>
    <xf numFmtId="0" fontId="1" fillId="3" borderId="2" xfId="3" applyFont="1" applyFill="1" applyBorder="1" applyAlignment="1">
      <alignment horizontal="center" vertical="center"/>
    </xf>
    <xf numFmtId="14" fontId="0" fillId="0" borderId="0" xfId="0" applyNumberFormat="1">
      <alignment horizontal="left" vertical="center"/>
    </xf>
    <xf numFmtId="0" fontId="0" fillId="0" borderId="0" xfId="0" applyNumberFormat="1">
      <alignment horizontal="left" vertical="center"/>
    </xf>
    <xf numFmtId="0" fontId="6" fillId="0" borderId="0" xfId="0" applyNumberFormat="1" applyFont="1" applyBorder="1" applyAlignment="1"/>
    <xf numFmtId="0" fontId="0" fillId="0" borderId="0" xfId="0" applyNumberFormat="1" applyFo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10">
      <alignment horizontal="center" vertical="center"/>
    </xf>
    <xf numFmtId="9" fontId="12" fillId="5" borderId="0" xfId="13" applyNumberFormat="1" applyAlignment="1">
      <alignment horizontal="center" vertical="center"/>
    </xf>
    <xf numFmtId="0" fontId="1" fillId="6" borderId="0" xfId="14" applyNumberFormat="1" applyAlignment="1">
      <alignment horizontal="center" vertical="center"/>
    </xf>
    <xf numFmtId="14" fontId="1" fillId="0" borderId="0" xfId="15">
      <alignment horizontal="left" vertical="center"/>
    </xf>
    <xf numFmtId="9" fontId="0" fillId="0" borderId="0" xfId="1" applyFont="1" applyFill="1" applyBorder="1" applyAlignment="1">
      <alignment horizontal="right" vertical="center"/>
    </xf>
    <xf numFmtId="9" fontId="0" fillId="4" borderId="0" xfId="12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14" fontId="1" fillId="0" borderId="0" xfId="15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13" fillId="0" borderId="0" xfId="10" applyNumberFormat="1">
      <alignment horizontal="center" vertical="center"/>
    </xf>
    <xf numFmtId="0" fontId="11" fillId="0" borderId="0" xfId="2" applyAlignment="1">
      <alignment horizontal="left" vertical="top"/>
    </xf>
    <xf numFmtId="0" fontId="8" fillId="0" borderId="0" xfId="4" applyAlignment="1">
      <alignment horizontal="righ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11" applyAlignment="1">
      <alignment horizontal="left" vertical="top" wrapText="1"/>
    </xf>
  </cellXfs>
  <cellStyles count="16">
    <cellStyle name="40% - Cor2" xfId="12" builtinId="35"/>
    <cellStyle name="40% - Cor4" xfId="14" builtinId="43"/>
    <cellStyle name="Cabeçalho 1" xfId="10" builtinId="16" customBuiltin="1"/>
    <cellStyle name="Cor3" xfId="13" builtinId="37" customBuiltin="1"/>
    <cellStyle name="Data" xfId="15" xr:uid="{00000000-0005-0000-0000-000008000000}"/>
    <cellStyle name="Hiperligação" xfId="4" builtinId="8" customBuiltin="1"/>
    <cellStyle name="Hiperligação Visitada" xfId="5" builtinId="9" customBuiltin="1"/>
    <cellStyle name="Moeda" xfId="8" builtinId="4" customBuiltin="1"/>
    <cellStyle name="Moeda [0]" xfId="9" builtinId="7" customBuiltin="1"/>
    <cellStyle name="Normal" xfId="0" builtinId="0" customBuiltin="1"/>
    <cellStyle name="Percentagem" xfId="1" builtinId="5"/>
    <cellStyle name="Separador de milhares [0]" xfId="7" builtinId="6" customBuiltin="1"/>
    <cellStyle name="Texto Explicativo" xfId="11" builtinId="53" customBuiltin="1"/>
    <cellStyle name="Título" xfId="2" builtinId="15" customBuiltin="1"/>
    <cellStyle name="Verificar Célula" xfId="3" builtinId="23" customBuiltin="1"/>
    <cellStyle name="Vírgula" xfId="6" builtinId="3" customBuiltin="1"/>
  </cellStyles>
  <dxfs count="143"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right" vertical="center" textRotation="0" wrapText="0" indent="0" justifyLastLine="0" shrinkToFit="0" readingOrder="0"/>
    </dxf>
    <dxf>
      <numFmt numFmtId="0" formatCode="General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color theme="2" tint="-4.9989318521683403E-2"/>
      </font>
      <fill>
        <patternFill>
          <bgColor theme="2" tint="-4.9989318521683403E-2"/>
        </patternFill>
      </fill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ont>
        <b val="0"/>
        <i val="0"/>
        <sz val="11"/>
        <color theme="0"/>
      </font>
      <fill>
        <patternFill>
          <bgColor theme="1" tint="0.24994659260841701"/>
        </patternFill>
      </fill>
    </dxf>
    <dxf>
      <font>
        <b val="0"/>
        <i val="0"/>
        <sz val="11"/>
        <color theme="0"/>
      </font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 patternType="solid">
          <fgColor theme="1"/>
          <bgColor theme="1" tint="0.24994659260841701"/>
        </patternFill>
      </fill>
    </dxf>
    <dxf>
      <font>
        <color theme="1"/>
      </font>
      <border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sz val="11"/>
        <color theme="0"/>
        <name val="Calibri"/>
        <scheme val="major"/>
      </font>
      <fill>
        <patternFill>
          <bgColor theme="1" tint="0.24994659260841701"/>
        </patternFill>
      </fill>
      <border>
        <vertical/>
        <horizontal/>
      </border>
    </dxf>
    <dxf>
      <font>
        <b val="0"/>
        <i val="0"/>
        <sz val="11"/>
        <color theme="0"/>
      </font>
      <fill>
        <patternFill patternType="solid">
          <bgColor theme="0"/>
        </patternFill>
      </fill>
      <border>
        <vertical/>
        <horizontal/>
      </border>
    </dxf>
    <dxf>
      <font>
        <b val="0"/>
        <i val="0"/>
        <color theme="1" tint="0.24994659260841701"/>
      </font>
      <border>
        <vertical/>
        <horizontal/>
      </border>
    </dxf>
    <dxf>
      <font>
        <b val="0"/>
        <i val="0"/>
        <color theme="1" tint="0.24994659260841701"/>
      </font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</dxf>
    <dxf>
      <font>
        <b val="0"/>
        <i val="0"/>
        <color theme="1" tint="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  <horizontal style="thin">
          <color theme="0" tint="-0.24994659260841701"/>
        </horizontal>
      </border>
    </dxf>
  </dxfs>
  <tableStyles count="4" defaultTableStyle="TableStyleMedium2" defaultPivotStyle="PivotStyleLight16">
    <tableStyle name="Detalhe da Tarefa" table="0" count="11" xr9:uid="{00000000-0011-0000-FFFF-FFFF00000000}">
      <tableStyleElement type="wholeTable" dxfId="142"/>
      <tableStyleElement type="headerRow" dxfId="141"/>
      <tableStyleElement type="totalRow" dxfId="140"/>
      <tableStyleElement type="firstRowStripe" dxfId="139"/>
      <tableStyleElement type="firstColumnStripe" dxfId="138"/>
      <tableStyleElement type="firstSubtotalRow" dxfId="137"/>
      <tableStyleElement type="secondSubtotalRow" dxfId="136"/>
      <tableStyleElement type="firstRowSubheading" dxfId="135"/>
      <tableStyleElement type="secondRowSubheading" dxfId="134"/>
      <tableStyleElement type="pageFieldLabels" dxfId="133"/>
      <tableStyleElement type="pageFieldValues" dxfId="132"/>
    </tableStyle>
    <tableStyle name="Segmentação de Dados Detalhes das Tarefas" pivot="0" table="0" count="2" xr9:uid="{00000000-0011-0000-FFFF-FFFF01000000}">
      <tableStyleElement type="wholeTable" dxfId="131"/>
      <tableStyleElement type="headerRow" dxfId="130"/>
    </tableStyle>
    <tableStyle name="Agenda de tarefas" pivot="0" count="6" xr9:uid="{00000000-0011-0000-FFFF-FFFF02000000}">
      <tableStyleElement type="wholeTable" dxfId="129"/>
      <tableStyleElement type="headerRow" dxfId="128"/>
      <tableStyleElement type="totalRow" dxfId="127"/>
      <tableStyleElement type="firstColumn" dxfId="126"/>
      <tableStyleElement type="lastColumn" dxfId="125"/>
      <tableStyleElement type="firstColumnStripe" dxfId="124"/>
    </tableStyle>
    <tableStyle name="Assignment detail Slicer" pivot="0" table="0" count="10" xr9:uid="{B22C0794-0A34-4DE3-A6D4-9AE5B46F6A8F}">
      <tableStyleElement type="wholeTable" dxfId="123"/>
      <tableStyleElement type="headerRow" dxfId="122"/>
    </tableStyle>
  </tableStyles>
  <colors>
    <mruColors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1"/>
            <color theme="0" tint="-0.499984740745262"/>
          </font>
          <fill>
            <patternFill patternType="solid">
              <bgColor theme="7" tint="0.79998168889431442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 patternType="solid"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7"/>
          </font>
          <fill>
            <patternFill patternType="solid"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/>
            <i val="0"/>
            <sz val="11"/>
            <color theme="0"/>
          </font>
          <fill>
            <patternFill patternType="solid"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theme="4" tint="0.79998168889431442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theme="4" tint="0.59996337778862885"/>
              <bgColor theme="7" tint="-0.2499465926084170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</font>
          <fill>
            <patternFill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Assignment detail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1</xdr:row>
      <xdr:rowOff>619125</xdr:rowOff>
    </xdr:from>
    <xdr:to>
      <xdr:col>9</xdr:col>
      <xdr:colOff>704250</xdr:colOff>
      <xdr:row>11</xdr:row>
      <xdr:rowOff>103800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Tarefa">
              <a:extLst>
                <a:ext uri="{FF2B5EF4-FFF2-40B4-BE49-F238E27FC236}">
                  <a16:creationId xmlns:a16="http://schemas.microsoft.com/office/drawing/2014/main" id="{FD73174C-4AFD-40C9-BB90-2FCC368F2E7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aref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24850" y="1095375"/>
              <a:ext cx="13710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85725</xdr:colOff>
      <xdr:row>1</xdr:row>
      <xdr:rowOff>619125</xdr:rowOff>
    </xdr:from>
    <xdr:to>
      <xdr:col>14</xdr:col>
      <xdr:colOff>141525</xdr:colOff>
      <xdr:row>11</xdr:row>
      <xdr:rowOff>67800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isciplina">
              <a:extLst>
                <a:ext uri="{FF2B5EF4-FFF2-40B4-BE49-F238E27FC236}">
                  <a16:creationId xmlns:a16="http://schemas.microsoft.com/office/drawing/2014/main" id="{FE3E051A-7BA0-4E93-B408-2DAE3F01F21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isciplin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191875" y="1095375"/>
              <a:ext cx="1370250" cy="1972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47625</xdr:colOff>
      <xdr:row>1</xdr:row>
      <xdr:rowOff>619125</xdr:rowOff>
    </xdr:from>
    <xdr:to>
      <xdr:col>12</xdr:col>
      <xdr:colOff>8925</xdr:colOff>
      <xdr:row>11</xdr:row>
      <xdr:rowOff>114600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Iniciada a">
              <a:extLst>
                <a:ext uri="{FF2B5EF4-FFF2-40B4-BE49-F238E27FC236}">
                  <a16:creationId xmlns:a16="http://schemas.microsoft.com/office/drawing/2014/main" id="{785D89A1-BD6A-4F06-BD62-CBEEC97C1DF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iciada 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44075" y="1095375"/>
              <a:ext cx="1371000" cy="2019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38100</xdr:colOff>
      <xdr:row>12</xdr:row>
      <xdr:rowOff>9525</xdr:rowOff>
    </xdr:from>
    <xdr:to>
      <xdr:col>9</xdr:col>
      <xdr:colOff>704250</xdr:colOff>
      <xdr:row>18</xdr:row>
      <xdr:rowOff>304050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 concluir em">
              <a:extLst>
                <a:ext uri="{FF2B5EF4-FFF2-40B4-BE49-F238E27FC236}">
                  <a16:creationId xmlns:a16="http://schemas.microsoft.com/office/drawing/2014/main" id="{9DAAC891-C5B8-4236-A23A-443857FEAB5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 concluir e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24850" y="3209925"/>
              <a:ext cx="1371000" cy="203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38100</xdr:colOff>
      <xdr:row>12</xdr:row>
      <xdr:rowOff>9525</xdr:rowOff>
    </xdr:from>
    <xdr:to>
      <xdr:col>11</xdr:col>
      <xdr:colOff>704250</xdr:colOff>
      <xdr:row>18</xdr:row>
      <xdr:rowOff>304050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Progresso">
              <a:extLst>
                <a:ext uri="{FF2B5EF4-FFF2-40B4-BE49-F238E27FC236}">
                  <a16:creationId xmlns:a16="http://schemas.microsoft.com/office/drawing/2014/main" id="{65A18BF2-2C88-4931-B2D3-13141F56888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gress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34550" y="3209925"/>
              <a:ext cx="1371000" cy="203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dmin" refreshedDate="43206.622073611114" createdVersion="6" refreshedVersion="6" minRefreshableVersion="3" recordCount="12" xr:uid="{CDD2D3C8-E9EB-42F9-BAFB-893EA6E1B74E}">
  <cacheSource type="worksheet">
    <worksheetSource name="Tarefas"/>
  </cacheSource>
  <cacheFields count="7">
    <cacheField name="Tarefa" numFmtId="0">
      <sharedItems count="12">
        <s v="Projeto 1"/>
        <s v="Projeto 2"/>
        <s v="Projeto 3"/>
        <s v="Projeto 4"/>
        <s v="Projeto 5"/>
        <s v="Projeto 6"/>
        <s v="Projeto 7"/>
        <s v="Projeto 8"/>
        <s v="Projeto 9"/>
        <s v="Projeto 10"/>
        <s v="Projeto 11"/>
        <s v="Projeto 12"/>
      </sharedItems>
    </cacheField>
    <cacheField name="Disciplina" numFmtId="0">
      <sharedItems count="3">
        <s v="Paramédico 1"/>
        <s v="Paramédico 2"/>
        <s v="Paramédico 3"/>
      </sharedItems>
    </cacheField>
    <cacheField name="Professor" numFmtId="0">
      <sharedItems count="4">
        <s v="Professor 1"/>
        <s v="Professor 2"/>
        <s v="Professor 3"/>
        <s v="Professor 4"/>
      </sharedItems>
    </cacheField>
    <cacheField name="Iniciada a" numFmtId="14">
      <sharedItems containsSemiMixedTypes="0" containsNonDate="0" containsDate="1" containsString="0" minDate="2018-02-15T00:00:00" maxDate="2018-04-07T00:00:00" count="11">
        <d v="2018-03-17T00:00:00"/>
        <d v="2018-03-27T00:00:00"/>
        <d v="2018-04-01T00:00:00"/>
        <d v="2018-02-15T00:00:00"/>
        <d v="2018-03-22T00:00:00"/>
        <d v="2018-03-13T00:00:00"/>
        <d v="2018-03-25T00:00:00"/>
        <d v="2018-04-06T00:00:00"/>
        <d v="2018-02-25T00:00:00"/>
        <d v="2018-04-03T00:00:00"/>
        <d v="2018-03-19T00:00:00"/>
      </sharedItems>
    </cacheField>
    <cacheField name="A concluir em" numFmtId="14">
      <sharedItems containsSemiMixedTypes="0" containsNonDate="0" containsDate="1" containsString="0" minDate="2018-05-04T00:00:00" maxDate="2018-07-06T00:00:00" count="11">
        <d v="2018-05-16T00:00:00"/>
        <d v="2018-06-15T00:00:00"/>
        <d v="2018-05-28T00:00:00"/>
        <d v="2018-05-26T00:00:00"/>
        <d v="2018-05-06T00:00:00"/>
        <d v="2018-07-05T00:00:00"/>
        <d v="2018-05-10T00:00:00"/>
        <d v="2018-06-05T00:00:00"/>
        <d v="2018-05-04T00:00:00"/>
        <d v="2018-06-10T00:00:00"/>
        <d v="2018-05-30T00:00:00"/>
      </sharedItems>
    </cacheField>
    <cacheField name="Progresso" numFmtId="9">
      <sharedItems containsSemiMixedTypes="0" containsString="0" containsNumber="1" minValue="0.1" maxValue="1" count="11">
        <n v="1"/>
        <n v="0.1"/>
        <n v="0.8"/>
        <n v="0.2"/>
        <n v="0.5"/>
        <n v="0.3"/>
        <n v="0.35"/>
        <n v="0.4"/>
        <n v="0.75"/>
        <n v="0.55000000000000004"/>
        <n v="0.6"/>
      </sharedItems>
    </cacheField>
    <cacheField name="Percentagem" numFmtId="9">
      <sharedItems containsSemiMixedTypes="0" containsString="0" containsNumber="1" minValue="0.1" maxValue="1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x v="0"/>
    <x v="0"/>
    <x v="0"/>
    <n v="1"/>
  </r>
  <r>
    <x v="1"/>
    <x v="0"/>
    <x v="1"/>
    <x v="1"/>
    <x v="1"/>
    <x v="1"/>
    <n v="0.1"/>
  </r>
  <r>
    <x v="2"/>
    <x v="0"/>
    <x v="1"/>
    <x v="2"/>
    <x v="2"/>
    <x v="2"/>
    <n v="0.8"/>
  </r>
  <r>
    <x v="3"/>
    <x v="0"/>
    <x v="2"/>
    <x v="3"/>
    <x v="3"/>
    <x v="3"/>
    <n v="0.2"/>
  </r>
  <r>
    <x v="4"/>
    <x v="0"/>
    <x v="0"/>
    <x v="4"/>
    <x v="4"/>
    <x v="4"/>
    <n v="0.5"/>
  </r>
  <r>
    <x v="5"/>
    <x v="0"/>
    <x v="1"/>
    <x v="5"/>
    <x v="5"/>
    <x v="5"/>
    <n v="0.3"/>
  </r>
  <r>
    <x v="6"/>
    <x v="0"/>
    <x v="2"/>
    <x v="6"/>
    <x v="6"/>
    <x v="6"/>
    <n v="0.35"/>
  </r>
  <r>
    <x v="7"/>
    <x v="0"/>
    <x v="3"/>
    <x v="7"/>
    <x v="7"/>
    <x v="7"/>
    <n v="0.4"/>
  </r>
  <r>
    <x v="8"/>
    <x v="0"/>
    <x v="0"/>
    <x v="7"/>
    <x v="8"/>
    <x v="8"/>
    <n v="0.75"/>
  </r>
  <r>
    <x v="9"/>
    <x v="1"/>
    <x v="3"/>
    <x v="8"/>
    <x v="1"/>
    <x v="4"/>
    <n v="0.5"/>
  </r>
  <r>
    <x v="10"/>
    <x v="1"/>
    <x v="2"/>
    <x v="9"/>
    <x v="9"/>
    <x v="9"/>
    <n v="0.55000000000000004"/>
  </r>
  <r>
    <x v="11"/>
    <x v="2"/>
    <x v="0"/>
    <x v="10"/>
    <x v="10"/>
    <x v="10"/>
    <n v="0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286E64-48AF-4136-BE12-6D0727D61222}" name="TabelaDinâmicaDeTarefas" cacheId="1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mergeItem="1" createdVersion="4" indent="0" compact="0" compactData="0" multipleFieldFilters="0" chartFormat="2">
  <location ref="B3:G15" firstHeaderRow="1" firstDataRow="1" firstDataCol="6"/>
  <pivotFields count="7">
    <pivotField axis="axisRow" compact="0" outline="0" showAll="0" defaultSubtotal="0">
      <items count="12">
        <item x="0"/>
        <item x="9"/>
        <item x="10"/>
        <item x="11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numFmtId="14" outline="0" showAll="0" defaultSubtotal="0">
      <items count="11">
        <item x="3"/>
        <item x="8"/>
        <item x="5"/>
        <item x="0"/>
        <item x="10"/>
        <item x="4"/>
        <item x="6"/>
        <item x="1"/>
        <item x="2"/>
        <item x="9"/>
        <item x="7"/>
      </items>
    </pivotField>
    <pivotField axis="axisRow" compact="0" numFmtId="14" outline="0" showAll="0" defaultSubtotal="0">
      <items count="11">
        <item x="8"/>
        <item x="4"/>
        <item x="6"/>
        <item x="0"/>
        <item x="3"/>
        <item x="2"/>
        <item x="10"/>
        <item x="7"/>
        <item x="9"/>
        <item x="1"/>
        <item x="5"/>
      </items>
    </pivotField>
    <pivotField axis="axisRow" compact="0" numFmtId="9" outline="0" showAll="0" defaultSubtotal="0">
      <items count="11">
        <item x="1"/>
        <item x="3"/>
        <item x="5"/>
        <item x="6"/>
        <item x="7"/>
        <item x="4"/>
        <item x="9"/>
        <item x="10"/>
        <item x="8"/>
        <item x="2"/>
        <item x="0"/>
      </items>
    </pivotField>
    <pivotField compact="0" numFmtId="9" outline="0" showAll="0"/>
  </pivotFields>
  <rowFields count="6">
    <field x="2"/>
    <field x="1"/>
    <field x="0"/>
    <field x="3"/>
    <field x="4"/>
    <field x="5"/>
  </rowFields>
  <rowItems count="12">
    <i>
      <x/>
      <x/>
      <x/>
      <x v="3"/>
      <x v="3"/>
      <x v="10"/>
    </i>
    <i r="2">
      <x v="7"/>
      <x v="5"/>
      <x v="1"/>
      <x v="5"/>
    </i>
    <i r="2">
      <x v="11"/>
      <x v="10"/>
      <x/>
      <x v="8"/>
    </i>
    <i r="1">
      <x v="2"/>
      <x v="3"/>
      <x v="4"/>
      <x v="6"/>
      <x v="7"/>
    </i>
    <i>
      <x v="1"/>
      <x/>
      <x v="4"/>
      <x v="7"/>
      <x v="9"/>
      <x/>
    </i>
    <i r="2">
      <x v="5"/>
      <x v="8"/>
      <x v="5"/>
      <x v="9"/>
    </i>
    <i r="2">
      <x v="8"/>
      <x v="2"/>
      <x v="10"/>
      <x v="2"/>
    </i>
    <i>
      <x v="2"/>
      <x/>
      <x v="6"/>
      <x/>
      <x v="4"/>
      <x v="1"/>
    </i>
    <i r="2">
      <x v="9"/>
      <x v="6"/>
      <x v="2"/>
      <x v="3"/>
    </i>
    <i r="1">
      <x v="1"/>
      <x v="2"/>
      <x v="9"/>
      <x v="8"/>
      <x v="6"/>
    </i>
    <i>
      <x v="3"/>
      <x/>
      <x v="10"/>
      <x v="10"/>
      <x v="7"/>
      <x v="4"/>
    </i>
    <i r="1">
      <x v="1"/>
      <x v="1"/>
      <x v="1"/>
      <x v="9"/>
      <x v="5"/>
    </i>
  </rowItems>
  <colItems count="1">
    <i/>
  </colItems>
  <formats count="55">
    <format dxfId="109">
      <pivotArea type="all" dataOnly="0" outline="0" fieldPosition="0"/>
    </format>
    <format dxfId="108">
      <pivotArea field="2" type="button" dataOnly="0" labelOnly="1" outline="0" axis="axisRow" fieldPosition="0"/>
    </format>
    <format dxfId="107">
      <pivotArea field="1" type="button" dataOnly="0" labelOnly="1" outline="0" axis="axisRow" fieldPosition="1"/>
    </format>
    <format dxfId="106">
      <pivotArea field="0" type="button" dataOnly="0" labelOnly="1" outline="0" axis="axisRow" fieldPosition="2"/>
    </format>
    <format dxfId="105">
      <pivotArea field="3" type="button" dataOnly="0" labelOnly="1" outline="0" axis="axisRow" fieldPosition="3"/>
    </format>
    <format dxfId="104">
      <pivotArea field="4" type="button" dataOnly="0" labelOnly="1" outline="0" axis="axisRow" fieldPosition="4"/>
    </format>
    <format dxfId="103">
      <pivotArea field="5" type="button" dataOnly="0" labelOnly="1" outline="0" axis="axisRow" fieldPosition="5"/>
    </format>
    <format dxfId="102">
      <pivotArea dataOnly="0" labelOnly="1" outline="0" fieldPosition="0">
        <references count="1">
          <reference field="2" count="0"/>
        </references>
      </pivotArea>
    </format>
    <format dxfId="101">
      <pivotArea dataOnly="0" labelOnly="1" outline="0" fieldPosition="0">
        <references count="2">
          <reference field="1" count="2">
            <x v="0"/>
            <x v="2"/>
          </reference>
          <reference field="2" count="1" selected="0">
            <x v="0"/>
          </reference>
        </references>
      </pivotArea>
    </format>
    <format dxfId="100">
      <pivotArea dataOnly="0" labelOnly="1" outline="0" fieldPosition="0">
        <references count="2">
          <reference field="1" count="1">
            <x v="0"/>
          </reference>
          <reference field="2" count="1" selected="0">
            <x v="1"/>
          </reference>
        </references>
      </pivotArea>
    </format>
    <format dxfId="99">
      <pivotArea dataOnly="0" labelOnly="1" outline="0" fieldPosition="0">
        <references count="2">
          <reference field="1" count="1">
            <x v="1"/>
          </reference>
          <reference field="2" count="1" selected="0">
            <x v="2"/>
          </reference>
        </references>
      </pivotArea>
    </format>
    <format dxfId="98">
      <pivotArea dataOnly="0" labelOnly="1" outline="0" fieldPosition="0">
        <references count="2">
          <reference field="1" count="2">
            <x v="0"/>
            <x v="1"/>
          </reference>
          <reference field="2" count="1" selected="0">
            <x v="3"/>
          </reference>
        </references>
      </pivotArea>
    </format>
    <format dxfId="97">
      <pivotArea dataOnly="0" labelOnly="1" outline="0" fieldPosition="0">
        <references count="3">
          <reference field="0" count="3">
            <x v="0"/>
            <x v="7"/>
            <x v="11"/>
          </reference>
          <reference field="1" count="1" selected="0">
            <x v="0"/>
          </reference>
          <reference field="2" count="1" selected="0">
            <x v="0"/>
          </reference>
        </references>
      </pivotArea>
    </format>
    <format dxfId="96">
      <pivotArea dataOnly="0" labelOnly="1" outline="0" fieldPosition="0">
        <references count="3">
          <reference field="0" count="1">
            <x v="3"/>
          </reference>
          <reference field="1" count="1" selected="0">
            <x v="2"/>
          </reference>
          <reference field="2" count="1" selected="0">
            <x v="0"/>
          </reference>
        </references>
      </pivotArea>
    </format>
    <format dxfId="95">
      <pivotArea dataOnly="0" labelOnly="1" outline="0" fieldPosition="0">
        <references count="3">
          <reference field="0" count="3">
            <x v="4"/>
            <x v="5"/>
            <x v="8"/>
          </reference>
          <reference field="1" count="1" selected="0">
            <x v="0"/>
          </reference>
          <reference field="2" count="1" selected="0">
            <x v="1"/>
          </reference>
        </references>
      </pivotArea>
    </format>
    <format dxfId="94">
      <pivotArea dataOnly="0" labelOnly="1" outline="0" fieldPosition="0">
        <references count="3">
          <reference field="0" count="2">
            <x v="6"/>
            <x v="9"/>
          </reference>
          <reference field="1" count="1" selected="0">
            <x v="0"/>
          </reference>
          <reference field="2" count="1" selected="0">
            <x v="2"/>
          </reference>
        </references>
      </pivotArea>
    </format>
    <format dxfId="93">
      <pivotArea dataOnly="0" labelOnly="1" outline="0" fieldPosition="0">
        <references count="3">
          <reference field="0" count="1">
            <x v="2"/>
          </reference>
          <reference field="1" count="1" selected="0">
            <x v="1"/>
          </reference>
          <reference field="2" count="1" selected="0">
            <x v="2"/>
          </reference>
        </references>
      </pivotArea>
    </format>
    <format dxfId="92">
      <pivotArea dataOnly="0" labelOnly="1" outline="0" fieldPosition="0">
        <references count="3">
          <reference field="0" count="1">
            <x v="10"/>
          </reference>
          <reference field="1" count="1" selected="0">
            <x v="0"/>
          </reference>
          <reference field="2" count="1" selected="0">
            <x v="3"/>
          </reference>
        </references>
      </pivotArea>
    </format>
    <format dxfId="91">
      <pivotArea dataOnly="0" labelOnly="1" outline="0" fieldPosition="0">
        <references count="3">
          <reference field="0" count="1">
            <x v="1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  <format dxfId="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3"/>
          </reference>
        </references>
      </pivotArea>
    </format>
    <format dxfId="8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5"/>
          </reference>
        </references>
      </pivotArea>
    </format>
    <format dxfId="88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0"/>
          </reference>
        </references>
      </pivotArea>
    </format>
    <format dxfId="8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4"/>
          </reference>
        </references>
      </pivotArea>
    </format>
    <format dxfId="8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8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8"/>
          </reference>
        </references>
      </pivotArea>
    </format>
    <format dxfId="8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8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0"/>
          </reference>
        </references>
      </pivotArea>
    </format>
    <format dxfId="8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6"/>
          </reference>
        </references>
      </pivotArea>
    </format>
    <format dxfId="8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9"/>
          </reference>
        </references>
      </pivotArea>
    </format>
    <format dxfId="8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7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7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0"/>
          </reference>
        </references>
      </pivotArea>
    </format>
    <format dxfId="7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6"/>
          </reference>
        </references>
      </pivotArea>
    </format>
    <format dxfId="7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9"/>
          </reference>
        </references>
      </pivotArea>
    </format>
    <format dxfId="7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"/>
          </reference>
          <reference field="4" count="1">
            <x v="5"/>
          </reference>
        </references>
      </pivotArea>
    </format>
    <format dxfId="7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10"/>
          </reference>
        </references>
      </pivotArea>
    </format>
    <format dxfId="7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7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6"/>
          </reference>
          <reference field="4" count="1">
            <x v="2"/>
          </reference>
        </references>
      </pivotArea>
    </format>
    <format dxfId="6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9"/>
          </reference>
          <reference field="4" count="1">
            <x v="8"/>
          </reference>
        </references>
      </pivotArea>
    </format>
    <format dxfId="6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6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10"/>
          </reference>
        </references>
      </pivotArea>
    </format>
    <format dxfId="6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1"/>
          </reference>
          <reference field="5" count="1">
            <x v="5"/>
          </reference>
        </references>
      </pivotArea>
    </format>
    <format dxfId="64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0"/>
          </reference>
          <reference field="5" count="1">
            <x v="8"/>
          </reference>
        </references>
      </pivotArea>
    </format>
    <format dxfId="6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6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9"/>
          </reference>
          <reference field="5" count="1">
            <x v="0"/>
          </reference>
        </references>
      </pivotArea>
    </format>
    <format dxfId="6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5"/>
          </reference>
          <reference field="5" count="1">
            <x v="9"/>
          </reference>
        </references>
      </pivotArea>
    </format>
    <format dxfId="6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10"/>
          </reference>
          <reference field="5" count="1">
            <x v="2"/>
          </reference>
        </references>
      </pivotArea>
    </format>
    <format dxfId="5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1"/>
          </reference>
        </references>
      </pivotArea>
    </format>
    <format dxfId="5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6"/>
          </reference>
          <reference field="4" count="1" selected="0">
            <x v="2"/>
          </reference>
          <reference field="5" count="1">
            <x v="3"/>
          </reference>
        </references>
      </pivotArea>
    </format>
    <format dxfId="57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8"/>
          </reference>
          <reference field="5" count="1">
            <x v="6"/>
          </reference>
        </references>
      </pivotArea>
    </format>
    <format dxfId="5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4"/>
          </reference>
        </references>
      </pivotArea>
    </format>
    <format dxfId="5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5"/>
          </reference>
        </references>
      </pivotArea>
    </format>
  </formats>
  <pivotTableStyleInfo name="Detalhe da Tarefa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Os Detalhes das Tarefas, agrupados por Professor e por Disciplina, são atualizados automaticamente a partir da tabela Tarefas na folha de cálculo de Agenda de Tarefas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Tarefa" xr10:uid="{EEFEF604-263C-47D2-A1B9-BB125D227EB6}" sourceName="Tarefa">
  <pivotTables>
    <pivotTable tabId="3" name="TabelaDinâmicaDeTarefas"/>
  </pivotTables>
  <data>
    <tabular pivotCacheId="3">
      <items count="12">
        <i x="0" s="1"/>
        <i x="9" s="1"/>
        <i x="10" s="1"/>
        <i x="11" s="1"/>
        <i x="1" s="1"/>
        <i x="2" s="1"/>
        <i x="3" s="1"/>
        <i x="4" s="1"/>
        <i x="5" s="1"/>
        <i x="6" s="1"/>
        <i x="7" s="1"/>
        <i x="8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Disciplina" xr10:uid="{BA19723B-1DFD-45EF-B8D5-CF4076382479}" sourceName="Disciplina">
  <pivotTables>
    <pivotTable tabId="3" name="TabelaDinâmicaDeTarefas"/>
  </pivotTables>
  <data>
    <tabular pivotCacheId="3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Iniciada_a" xr10:uid="{E876DF42-93D2-42A2-A61F-4F71283A712A}" sourceName="Iniciada a">
  <pivotTables>
    <pivotTable tabId="3" name="TabelaDinâmicaDeTarefas"/>
  </pivotTables>
  <data>
    <tabular pivotCacheId="3">
      <items count="11">
        <i x="3" s="1"/>
        <i x="8" s="1"/>
        <i x="5" s="1"/>
        <i x="0" s="1"/>
        <i x="10" s="1"/>
        <i x="4" s="1"/>
        <i x="6" s="1"/>
        <i x="1" s="1"/>
        <i x="2" s="1"/>
        <i x="9" s="1"/>
        <i x="7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_concluir_em" xr10:uid="{AFD4F6CC-65A5-4948-AD0A-4343C5174F2F}" sourceName="A concluir em">
  <pivotTables>
    <pivotTable tabId="3" name="TabelaDinâmicaDeTarefas"/>
  </pivotTables>
  <data>
    <tabular pivotCacheId="3">
      <items count="11">
        <i x="8" s="1"/>
        <i x="4" s="1"/>
        <i x="6" s="1"/>
        <i x="0" s="1"/>
        <i x="3" s="1"/>
        <i x="2" s="1"/>
        <i x="10" s="1"/>
        <i x="7" s="1"/>
        <i x="9" s="1"/>
        <i x="1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Progresso" xr10:uid="{E2A36252-A6CC-4657-B9B9-9A9CE086EE91}" sourceName="Progresso">
  <pivotTables>
    <pivotTable tabId="3" name="TabelaDinâmicaDeTarefas"/>
  </pivotTables>
  <data>
    <tabular pivotCacheId="3">
      <items count="11">
        <i x="1" s="1"/>
        <i x="3" s="1"/>
        <i x="5" s="1"/>
        <i x="6" s="1"/>
        <i x="7" s="1"/>
        <i x="4" s="1"/>
        <i x="9" s="1"/>
        <i x="10" s="1"/>
        <i x="8" s="1"/>
        <i x="2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arefa" xr10:uid="{E2DB6019-3597-4CF3-A6B7-A0A1984AD1C0}" cache="SegmentaçãoDeDados_Tarefa" caption="Tarefa" style="Assignment detail Slicer" rowHeight="183600"/>
  <slicer name="Disciplina" xr10:uid="{057523F0-C994-49A4-A152-4D3AFAE487A9}" cache="SegmentaçãoDeDados_Disciplina" caption="Disciplina" style="Assignment detail Slicer" rowHeight="183600"/>
  <slicer name="Iniciada a" xr10:uid="{2D3FE419-93EC-4CAE-87B8-B7B66700C65A}" cache="SegmentaçãoDeDados_Iniciada_a" caption="Iniciada a" style="Assignment detail Slicer" rowHeight="183600"/>
  <slicer name="A concluir em" xr10:uid="{F96581C3-F95A-4B7E-BC0E-AA8726D8E4BC}" cache="SegmentaçãoDeDados_A_concluir_em" caption="A concluir em" style="Assignment detail Slicer" rowHeight="183600"/>
  <slicer name="Progresso" xr10:uid="{B67E6BB7-10B1-4313-ACAF-B738EA383037}" cache="SegmentaçãoDeDados_Progresso" caption="Progresso" style="Assignment detail Slicer" rowHeight="1836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refas" displayName="Tarefas" ref="B5:H17">
  <autoFilter ref="B5:H17" xr:uid="{00000000-0009-0000-0100-000002000000}"/>
  <tableColumns count="7">
    <tableColumn id="2" xr3:uid="{00000000-0010-0000-0000-000002000000}" name="Tarefa" totalsRowLabel="Total" dataDxfId="118"/>
    <tableColumn id="1" xr3:uid="{00000000-0010-0000-0000-000001000000}" name="Disciplina" dataDxfId="117"/>
    <tableColumn id="6" xr3:uid="{00000000-0010-0000-0000-000006000000}" name="Professor" dataDxfId="116"/>
    <tableColumn id="4" xr3:uid="{00000000-0010-0000-0000-000004000000}" name="Iniciada a" totalsRowDxfId="115" dataCellStyle="Data"/>
    <tableColumn id="3" xr3:uid="{00000000-0010-0000-0000-000003000000}" name="A concluir em" dataDxfId="114" totalsRowDxfId="113" dataCellStyle="Data">
      <calculatedColumnFormula>TODAY()+(ROW(A1)*10)-25</calculatedColumnFormula>
    </tableColumn>
    <tableColumn id="5" xr3:uid="{00000000-0010-0000-0000-000005000000}" name="Progresso" dataDxfId="112" totalsRowDxfId="111" dataCellStyle="Percentagem">
      <calculatedColumnFormula>Tarefas[[#This Row],[Percentagem]]</calculatedColumnFormula>
    </tableColumn>
    <tableColumn id="7" xr3:uid="{00000000-0010-0000-0000-000007000000}" name="Percentagem" totalsRowFunction="sum" dataDxfId="110" dataCellStyle="Percentagem"/>
  </tableColumns>
  <tableStyleInfo name="Agenda de tarefas" showFirstColumn="0" showLastColumn="0" showRowStripes="1" showColumnStripes="0"/>
  <extLst>
    <ext xmlns:x14="http://schemas.microsoft.com/office/spreadsheetml/2009/9/main" uri="{504A1905-F514-4f6f-8877-14C23A59335A}">
      <x14:table altTextSummary="Introduza a Tarefa, a Disciplina, o Professor, as datas Iniciada a e A concluir em e a percentagem de conclusão nesta tabela. A barra de progresso é atualizada automaticament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H17"/>
  <sheetViews>
    <sheetView showGridLines="0" tabSelected="1" zoomScaleNormal="100" zoomScaleSheetLayoutView="115" workbookViewId="0"/>
  </sheetViews>
  <sheetFormatPr defaultRowHeight="30" customHeight="1" x14ac:dyDescent="0.25"/>
  <cols>
    <col min="1" max="1" width="2.7109375" customWidth="1"/>
    <col min="2" max="2" width="71.28515625" bestFit="1" customWidth="1"/>
    <col min="3" max="3" width="24.85546875" customWidth="1"/>
    <col min="4" max="4" width="22.42578125" customWidth="1"/>
    <col min="5" max="5" width="21" style="12" customWidth="1"/>
    <col min="6" max="6" width="17.42578125" style="12" customWidth="1"/>
    <col min="7" max="7" width="13.28515625" customWidth="1"/>
    <col min="8" max="8" width="15.85546875" customWidth="1"/>
    <col min="9" max="9" width="2.7109375" customWidth="1"/>
    <col min="10" max="10" width="3.7109375" customWidth="1"/>
  </cols>
  <sheetData>
    <row r="1" spans="2:8" ht="37.5" customHeight="1" x14ac:dyDescent="0.25">
      <c r="B1" s="31" t="s">
        <v>0</v>
      </c>
      <c r="C1" s="31"/>
      <c r="D1" s="32" t="s">
        <v>19</v>
      </c>
      <c r="E1" s="32"/>
      <c r="F1" s="32"/>
      <c r="G1" s="32"/>
      <c r="H1" s="32"/>
    </row>
    <row r="2" spans="2:8" ht="24.95" customHeight="1" x14ac:dyDescent="0.25">
      <c r="B2" s="31"/>
      <c r="C2" s="31"/>
      <c r="D2" s="30" t="s">
        <v>20</v>
      </c>
      <c r="E2" s="30"/>
      <c r="F2" s="21" t="s">
        <v>27</v>
      </c>
      <c r="G2" s="24" t="s">
        <v>29</v>
      </c>
      <c r="H2" s="20">
        <v>0.99</v>
      </c>
    </row>
    <row r="3" spans="2:8" ht="24.95" customHeight="1" x14ac:dyDescent="0.25">
      <c r="B3" s="19" t="s">
        <v>1</v>
      </c>
      <c r="C3" s="11">
        <v>2</v>
      </c>
      <c r="D3" s="11" t="s">
        <v>40</v>
      </c>
      <c r="E3" s="14"/>
      <c r="F3" s="15"/>
      <c r="G3" s="5"/>
      <c r="H3" s="5"/>
    </row>
    <row r="4" spans="2:8" ht="13.5" customHeight="1" x14ac:dyDescent="0.25">
      <c r="E4" s="13"/>
      <c r="F4" s="13"/>
    </row>
    <row r="5" spans="2:8" ht="30" customHeight="1" x14ac:dyDescent="0.25">
      <c r="B5" s="16" t="s">
        <v>2</v>
      </c>
      <c r="C5" s="16" t="s">
        <v>15</v>
      </c>
      <c r="D5" s="16" t="s">
        <v>21</v>
      </c>
      <c r="E5" s="17" t="s">
        <v>26</v>
      </c>
      <c r="F5" s="17" t="s">
        <v>28</v>
      </c>
      <c r="G5" s="16" t="s">
        <v>30</v>
      </c>
      <c r="H5" s="16" t="s">
        <v>31</v>
      </c>
    </row>
    <row r="6" spans="2:8" ht="30" customHeight="1" x14ac:dyDescent="0.25">
      <c r="B6" s="27" t="s">
        <v>3</v>
      </c>
      <c r="C6" s="9" t="s">
        <v>16</v>
      </c>
      <c r="D6" s="9" t="s">
        <v>22</v>
      </c>
      <c r="E6" s="22">
        <f ca="1">TODAY()-30</f>
        <v>43177</v>
      </c>
      <c r="F6" s="28">
        <f ca="1">TODAY()+30</f>
        <v>43237</v>
      </c>
      <c r="G6" s="10">
        <f>Tarefas[[#This Row],[Percentagem]]</f>
        <v>1</v>
      </c>
      <c r="H6" s="23">
        <v>1</v>
      </c>
    </row>
    <row r="7" spans="2:8" ht="30" customHeight="1" x14ac:dyDescent="0.25">
      <c r="B7" s="27" t="s">
        <v>4</v>
      </c>
      <c r="C7" s="9" t="s">
        <v>16</v>
      </c>
      <c r="D7" s="9" t="s">
        <v>23</v>
      </c>
      <c r="E7" s="22">
        <f ca="1">TODAY()-20</f>
        <v>43187</v>
      </c>
      <c r="F7" s="28">
        <f ca="1">TODAY()+60</f>
        <v>43267</v>
      </c>
      <c r="G7" s="10">
        <f>Tarefas[[#This Row],[Percentagem]]</f>
        <v>0.1</v>
      </c>
      <c r="H7" s="23">
        <v>0.1</v>
      </c>
    </row>
    <row r="8" spans="2:8" ht="30" customHeight="1" x14ac:dyDescent="0.25">
      <c r="B8" s="27" t="s">
        <v>5</v>
      </c>
      <c r="C8" s="9" t="s">
        <v>16</v>
      </c>
      <c r="D8" s="9" t="s">
        <v>23</v>
      </c>
      <c r="E8" s="22">
        <f ca="1">TODAY()-15</f>
        <v>43192</v>
      </c>
      <c r="F8" s="28">
        <f ca="1">TODAY()+42</f>
        <v>43249</v>
      </c>
      <c r="G8" s="10">
        <f>Tarefas[[#This Row],[Percentagem]]</f>
        <v>0.8</v>
      </c>
      <c r="H8" s="23">
        <v>0.8</v>
      </c>
    </row>
    <row r="9" spans="2:8" ht="30" customHeight="1" x14ac:dyDescent="0.25">
      <c r="B9" s="27" t="s">
        <v>6</v>
      </c>
      <c r="C9" s="9" t="s">
        <v>16</v>
      </c>
      <c r="D9" s="9" t="s">
        <v>24</v>
      </c>
      <c r="E9" s="22">
        <f ca="1">TODAY()-60</f>
        <v>43147</v>
      </c>
      <c r="F9" s="28">
        <f ca="1">TODAY()+40</f>
        <v>43247</v>
      </c>
      <c r="G9" s="10">
        <f>Tarefas[[#This Row],[Percentagem]]</f>
        <v>0.2</v>
      </c>
      <c r="H9" s="23">
        <v>0.2</v>
      </c>
    </row>
    <row r="10" spans="2:8" ht="30" customHeight="1" x14ac:dyDescent="0.25">
      <c r="B10" s="27" t="s">
        <v>7</v>
      </c>
      <c r="C10" s="9" t="s">
        <v>16</v>
      </c>
      <c r="D10" s="9" t="s">
        <v>22</v>
      </c>
      <c r="E10" s="22">
        <f ca="1">TODAY()-25</f>
        <v>43182</v>
      </c>
      <c r="F10" s="28">
        <f ca="1">TODAY()+20</f>
        <v>43227</v>
      </c>
      <c r="G10" s="10">
        <f>Tarefas[[#This Row],[Percentagem]]</f>
        <v>0.5</v>
      </c>
      <c r="H10" s="23">
        <v>0.5</v>
      </c>
    </row>
    <row r="11" spans="2:8" ht="30" customHeight="1" x14ac:dyDescent="0.25">
      <c r="B11" s="27" t="s">
        <v>8</v>
      </c>
      <c r="C11" s="9" t="s">
        <v>16</v>
      </c>
      <c r="D11" s="9" t="s">
        <v>23</v>
      </c>
      <c r="E11" s="22">
        <f ca="1">TODAY()-34</f>
        <v>43173</v>
      </c>
      <c r="F11" s="28">
        <f ca="1">TODAY()+80</f>
        <v>43287</v>
      </c>
      <c r="G11" s="10">
        <f>Tarefas[[#This Row],[Percentagem]]</f>
        <v>0.3</v>
      </c>
      <c r="H11" s="23">
        <v>0.3</v>
      </c>
    </row>
    <row r="12" spans="2:8" ht="30" customHeight="1" x14ac:dyDescent="0.25">
      <c r="B12" s="27" t="s">
        <v>9</v>
      </c>
      <c r="C12" s="9" t="s">
        <v>16</v>
      </c>
      <c r="D12" s="9" t="s">
        <v>24</v>
      </c>
      <c r="E12" s="22">
        <f ca="1">TODAY()-22</f>
        <v>43185</v>
      </c>
      <c r="F12" s="28">
        <f ca="1">TODAY()+24</f>
        <v>43231</v>
      </c>
      <c r="G12" s="10">
        <f>Tarefas[[#This Row],[Percentagem]]</f>
        <v>0.35</v>
      </c>
      <c r="H12" s="23">
        <v>0.35</v>
      </c>
    </row>
    <row r="13" spans="2:8" ht="30" customHeight="1" x14ac:dyDescent="0.25">
      <c r="B13" s="27" t="s">
        <v>10</v>
      </c>
      <c r="C13" s="9" t="s">
        <v>16</v>
      </c>
      <c r="D13" s="9" t="s">
        <v>25</v>
      </c>
      <c r="E13" s="22">
        <f ca="1">TODAY()-10</f>
        <v>43197</v>
      </c>
      <c r="F13" s="28">
        <f ca="1">TODAY()+50</f>
        <v>43257</v>
      </c>
      <c r="G13" s="10">
        <f>Tarefas[[#This Row],[Percentagem]]</f>
        <v>0.4</v>
      </c>
      <c r="H13" s="23">
        <v>0.4</v>
      </c>
    </row>
    <row r="14" spans="2:8" ht="30" customHeight="1" x14ac:dyDescent="0.25">
      <c r="B14" s="27" t="s">
        <v>11</v>
      </c>
      <c r="C14" s="9" t="s">
        <v>16</v>
      </c>
      <c r="D14" s="9" t="s">
        <v>22</v>
      </c>
      <c r="E14" s="22">
        <f ca="1">TODAY()-10</f>
        <v>43197</v>
      </c>
      <c r="F14" s="28">
        <f ca="1">TODAY()+18</f>
        <v>43225</v>
      </c>
      <c r="G14" s="10">
        <f>Tarefas[[#This Row],[Percentagem]]</f>
        <v>0.75</v>
      </c>
      <c r="H14" s="23">
        <v>0.75</v>
      </c>
    </row>
    <row r="15" spans="2:8" ht="30" customHeight="1" x14ac:dyDescent="0.25">
      <c r="B15" s="27" t="s">
        <v>12</v>
      </c>
      <c r="C15" s="9" t="s">
        <v>17</v>
      </c>
      <c r="D15" s="9" t="s">
        <v>25</v>
      </c>
      <c r="E15" s="22">
        <f ca="1">TODAY()-50</f>
        <v>43157</v>
      </c>
      <c r="F15" s="28">
        <f ca="1">TODAY()+60</f>
        <v>43267</v>
      </c>
      <c r="G15" s="10">
        <f>Tarefas[[#This Row],[Percentagem]]</f>
        <v>0.5</v>
      </c>
      <c r="H15" s="23">
        <v>0.5</v>
      </c>
    </row>
    <row r="16" spans="2:8" ht="30" customHeight="1" x14ac:dyDescent="0.25">
      <c r="B16" s="27" t="s">
        <v>13</v>
      </c>
      <c r="C16" s="9" t="s">
        <v>17</v>
      </c>
      <c r="D16" s="9" t="s">
        <v>24</v>
      </c>
      <c r="E16" s="22">
        <f ca="1">TODAY()-13</f>
        <v>43194</v>
      </c>
      <c r="F16" s="28">
        <f ca="1">TODAY()+55</f>
        <v>43262</v>
      </c>
      <c r="G16" s="10">
        <f>Tarefas[[#This Row],[Percentagem]]</f>
        <v>0.55000000000000004</v>
      </c>
      <c r="H16" s="23">
        <v>0.55000000000000004</v>
      </c>
    </row>
    <row r="17" spans="2:8" ht="30" customHeight="1" x14ac:dyDescent="0.25">
      <c r="B17" s="27" t="s">
        <v>14</v>
      </c>
      <c r="C17" s="9" t="s">
        <v>18</v>
      </c>
      <c r="D17" s="9" t="s">
        <v>22</v>
      </c>
      <c r="E17" s="22">
        <f ca="1">TODAY()-28</f>
        <v>43179</v>
      </c>
      <c r="F17" s="28">
        <f ca="1">TODAY()+44</f>
        <v>43251</v>
      </c>
      <c r="G17" s="10">
        <f>Tarefas[[#This Row],[Percentagem]]</f>
        <v>0.6</v>
      </c>
      <c r="H17" s="23">
        <v>0.6</v>
      </c>
    </row>
  </sheetData>
  <mergeCells count="3">
    <mergeCell ref="D2:E2"/>
    <mergeCell ref="B1:C2"/>
    <mergeCell ref="D1:H1"/>
  </mergeCells>
  <conditionalFormatting sqref="B6:H17">
    <cfRule type="expression" dxfId="121" priority="2" stopIfTrue="1">
      <formula>$G6=1</formula>
    </cfRule>
    <cfRule type="expression" dxfId="120" priority="3" stopIfTrue="1">
      <formula>(RegraDeRealce)*($F6&lt;=TODAY()+VerificaçãoDeData)*($F6&gt;=TODAY())</formula>
    </cfRule>
  </conditionalFormatting>
  <conditionalFormatting sqref="G6:G17">
    <cfRule type="dataBar" priority="53">
      <dataBar showValue="0">
        <cfvo type="num" val="0"/>
        <cfvo type="num" val="1"/>
        <color theme="1" tint="0.249977111117893"/>
      </dataBar>
      <extLst>
        <ext xmlns:x14="http://schemas.microsoft.com/office/spreadsheetml/2009/9/main" uri="{B025F937-C7B1-47D3-B67F-A62EFF666E3E}">
          <x14:id>{82BA63E7-1098-4931-91F1-1B29948AFD56}</x14:id>
        </ext>
      </extLst>
    </cfRule>
    <cfRule type="colorScale" priority="66">
      <colorScale>
        <cfvo type="percent" val="5"/>
        <cfvo type="percentile" val="40"/>
        <cfvo type="percent" val="75"/>
        <color theme="7" tint="0.39997558519241921"/>
        <color theme="5" tint="0.39997558519241921"/>
        <color theme="6"/>
      </colorScale>
    </cfRule>
  </conditionalFormatting>
  <conditionalFormatting sqref="C3">
    <cfRule type="expression" dxfId="119" priority="5">
      <formula>$D$3="SEM REALCE"</formula>
    </cfRule>
  </conditionalFormatting>
  <conditionalFormatting sqref="F2:H2">
    <cfRule type="colorScale" priority="68">
      <colorScale>
        <cfvo type="percent" val="5"/>
        <cfvo type="percent" val="40"/>
        <cfvo type="percent" val="75"/>
        <color theme="7" tint="0.39997558519241921"/>
        <color theme="5" tint="0.39997558519241921"/>
        <color theme="6"/>
      </colorScale>
    </cfRule>
  </conditionalFormatting>
  <dataValidations xWindow="428" yWindow="285" count="17">
    <dataValidation type="list" errorStyle="warning" allowBlank="1" showInputMessage="1" showErrorMessage="1" error="Selecione o intervalo de tempo da lista. Selecione Cancelar, prima Alt+Seta Para Baixo para ver as opções e, em seguida, prima Seta Para Baixo+Enter para selecionar" prompt="Selecione o intervalo de tempo para realçar as tarefas por concluir nesta célula. Prima Alt+Seta Para Baixo para abrir a lista pendente e, em seguida, prima Seta Para Baixo+Enter para selecionar." sqref="D3" xr:uid="{00000000-0002-0000-0000-000000000000}">
      <formula1>"SEM REALCE,DIAS,SEMANAS,MESES"</formula1>
    </dataValidation>
    <dataValidation type="list" errorStyle="warning" allowBlank="1" showInputMessage="1" showErrorMessage="1" error="Selecione o valor do intervalo de tempo na lista. Selecione Cancelar, prima Alt+Seta Para Baixo para ver as opções e, em seguida, prima Seta Para Baixo+Enter para selecionar" prompt="Selecione o valor do intervalo de tempo para realçar as tarefas por concluir nesta célula. Prima Alt+Seta Para Baixo para abrir a lista pendente e, em seguida, prima Seta Para Baixo+Enter para selecionar." sqref="C3" xr:uid="{00000000-0002-0000-0000-000001000000}">
      <formula1>"1,2,3,4,5,6,7,8,9,10,11,12,13,14,15,16,17,18,19,20,21,22,23,24,25,26,27,28,29,30"</formula1>
    </dataValidation>
    <dataValidation allowBlank="1" showInputMessage="1" showErrorMessage="1" prompt="Introduza a Tarefa nesta coluna, abaixo deste cabeçalho. Utilize filtros de cabeçalho para encontrar entradas específicas" sqref="B5" xr:uid="{00000000-0002-0000-0000-000002000000}"/>
    <dataValidation allowBlank="1" showInputMessage="1" showErrorMessage="1" prompt="Introduza a Disciplina nesta coluna, abaixo deste cabeçalho" sqref="C5" xr:uid="{00000000-0002-0000-0000-000003000000}"/>
    <dataValidation allowBlank="1" showInputMessage="1" showErrorMessage="1" prompt="Introduza o Professor nesta coluna, abaixo deste cabeçalho" sqref="D5" xr:uid="{00000000-0002-0000-0000-000004000000}"/>
    <dataValidation allowBlank="1" showInputMessage="1" showErrorMessage="1" prompt="Introduza a data Iniciada a nesta coluna, abaixo deste cabeçalho" sqref="E5" xr:uid="{00000000-0002-0000-0000-000005000000}"/>
    <dataValidation allowBlank="1" showInputMessage="1" showErrorMessage="1" prompt="Introduza a data A concluir em nesta coluna, abaixo deste cabeçalho" sqref="F5" xr:uid="{00000000-0002-0000-0000-000006000000}"/>
    <dataValidation allowBlank="1" showInputMessage="1" showErrorMessage="1" prompt="A barra de Progresso é atualizada automaticamente nesta coluna, abaixo deste cabeçalho" sqref="G5" xr:uid="{00000000-0002-0000-0000-000007000000}"/>
    <dataValidation allowBlank="1" showInputMessage="1" showErrorMessage="1" prompt="Introduza a Percentagem concluída nesta coluna, abaixo deste cabeçalho" sqref="H5" xr:uid="{00000000-0002-0000-0000-000008000000}"/>
    <dataValidation allowBlank="1" showInputMessage="1" showErrorMessage="1" prompt="Selecione os critérios para as Tarefas Com Data de Conclusão Dentro De nas células C3 e D3 à direita" sqref="B3" xr:uid="{00000000-0002-0000-0000-000009000000}"/>
    <dataValidation allowBlank="1" showInputMessage="1" showErrorMessage="1" prompt="O título desta folha de cálculo encontra-se nesta célula. A legenda das barras coloridas de conclusão encontra-se nas células F2 a H2. A ligação de navegação para a folha de cálculo Detalhes das Tarefas encontra-se na célula D1" sqref="B1:C2" xr:uid="{00000000-0002-0000-0000-00000A000000}"/>
    <dataValidation allowBlank="1" showInputMessage="1" showErrorMessage="1" prompt="A Legenda das Barras Coloridas de Conclusão encontra-se nas células à direita. As barras coloridas são atualizadas automaticamente na coluna Progresso na tabela Tarefa" sqref="D2:E2" xr:uid="{00000000-0002-0000-0000-00000B000000}"/>
    <dataValidation allowBlank="1" showInputMessage="1" showErrorMessage="1" prompt="Crie uma Agenda de Tarefas neste livro. Introduza os detalhes na tabela Tarefas a partir da célula B5 nesta folha de cálculo" sqref="A1" xr:uid="{00000000-0002-0000-0000-00000C000000}"/>
    <dataValidation allowBlank="1" showInputMessage="1" showErrorMessage="1" prompt="O progresso de uma tarefa que seja maior ou igual a 0% mas menor do que 40% será realçado com a cor RGB R=123 G=209 B=255" sqref="F2" xr:uid="{00000000-0002-0000-0000-00000D000000}"/>
    <dataValidation allowBlank="1" showInputMessage="1" showErrorMessage="1" prompt="O progresso de uma tarefa que seja maior do que 40% mas menor do que 75% será realçado com a cor RGB R=188 G=222 B=182" sqref="G2" xr:uid="{00000000-0002-0000-0000-00000E000000}"/>
    <dataValidation allowBlank="1" showInputMessage="1" showErrorMessage="1" prompt="O progresso de uma tarefa que esteja entre 75% e 99% será realçado com a cor RGB R=254 G=198 B=11" sqref="H2" xr:uid="{00000000-0002-0000-0000-00000F000000}"/>
    <dataValidation allowBlank="1" showInputMessage="1" showErrorMessage="1" prompt="Ligação de navegação para a folha de cálculo Detalhes das Tarefas" sqref="D1" xr:uid="{00000000-0002-0000-0000-000010000000}"/>
  </dataValidations>
  <hyperlinks>
    <hyperlink ref="D1:H1" location="'Detalhes das Tarefas'!A1" tooltip="Selecione para navegar para a folha de cálculo Detalhes das Tarefas" display="DETALHES DAS TAREFAS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6:F17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BA63E7-1098-4931-91F1-1B29948AFD56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1" tint="0.249977111117893"/>
              <x14:negativeFillColor rgb="FFFF0000"/>
              <x14:negativeBorderColor rgb="FFFF0000"/>
              <x14:axisColor rgb="FF000000"/>
            </x14:dataBar>
          </x14:cfRule>
          <xm:sqref>G6:G17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autoPageBreaks="0" fitToPage="1"/>
  </sheetPr>
  <dimension ref="A1:O62"/>
  <sheetViews>
    <sheetView showGridLines="0" zoomScaleNormal="100" workbookViewId="0"/>
  </sheetViews>
  <sheetFormatPr defaultRowHeight="30" customHeight="1" x14ac:dyDescent="0.25"/>
  <cols>
    <col min="1" max="1" width="2.7109375" style="4" customWidth="1"/>
    <col min="2" max="2" width="19" style="1" customWidth="1"/>
    <col min="3" max="3" width="26.140625" style="8" customWidth="1"/>
    <col min="4" max="4" width="23.5703125" style="7" customWidth="1"/>
    <col min="5" max="5" width="16.28515625" style="6" customWidth="1"/>
    <col min="6" max="6" width="18.42578125" style="6" customWidth="1"/>
    <col min="7" max="7" width="15.5703125" style="6" customWidth="1"/>
    <col min="8" max="8" width="2.5703125" customWidth="1"/>
    <col min="9" max="13" width="10.5703125" customWidth="1"/>
    <col min="15" max="15" width="2.7109375" customWidth="1"/>
  </cols>
  <sheetData>
    <row r="1" spans="1:15" ht="37.5" customHeight="1" x14ac:dyDescent="0.25">
      <c r="A1"/>
      <c r="B1" s="31" t="s">
        <v>32</v>
      </c>
      <c r="C1" s="31"/>
      <c r="D1" s="31"/>
      <c r="E1" s="31"/>
      <c r="F1" s="31"/>
      <c r="G1" s="31"/>
      <c r="H1" s="31"/>
      <c r="I1" s="31"/>
      <c r="J1" s="31"/>
      <c r="K1" s="31"/>
      <c r="L1" s="32" t="s">
        <v>38</v>
      </c>
      <c r="M1" s="32"/>
      <c r="N1" s="32"/>
    </row>
    <row r="2" spans="1:15" ht="50.1" customHeight="1" x14ac:dyDescent="0.25">
      <c r="A2"/>
      <c r="B2" s="36" t="s">
        <v>33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23.25" x14ac:dyDescent="0.25">
      <c r="A3" s="2"/>
      <c r="B3" s="3" t="s">
        <v>21</v>
      </c>
      <c r="C3" s="3" t="s">
        <v>15</v>
      </c>
      <c r="D3" s="3" t="s">
        <v>2</v>
      </c>
      <c r="E3" s="3" t="s">
        <v>26</v>
      </c>
      <c r="F3" s="3" t="s">
        <v>28</v>
      </c>
      <c r="G3" s="3" t="s">
        <v>30</v>
      </c>
      <c r="I3" s="35" t="s">
        <v>34</v>
      </c>
      <c r="J3" s="35"/>
      <c r="K3" s="35" t="s">
        <v>36</v>
      </c>
      <c r="L3" s="35"/>
      <c r="M3" s="35" t="s">
        <v>39</v>
      </c>
      <c r="N3" s="35"/>
      <c r="O3" s="35"/>
    </row>
    <row r="4" spans="1:15" ht="15.75" x14ac:dyDescent="0.25">
      <c r="B4" s="33" t="s">
        <v>22</v>
      </c>
      <c r="C4" s="33" t="s">
        <v>16</v>
      </c>
      <c r="D4" s="29" t="s">
        <v>3</v>
      </c>
      <c r="E4" s="25">
        <v>43176</v>
      </c>
      <c r="F4" s="25">
        <v>43236</v>
      </c>
      <c r="G4" s="26">
        <v>1</v>
      </c>
      <c r="I4" s="35"/>
      <c r="J4" s="35"/>
      <c r="K4" s="35"/>
      <c r="L4" s="35"/>
      <c r="M4" s="35"/>
      <c r="N4" s="35"/>
      <c r="O4" s="35"/>
    </row>
    <row r="5" spans="1:15" ht="15.75" x14ac:dyDescent="0.25">
      <c r="B5" s="34"/>
      <c r="C5" s="34"/>
      <c r="D5" s="29" t="s">
        <v>7</v>
      </c>
      <c r="E5" s="25">
        <v>43181</v>
      </c>
      <c r="F5" s="25">
        <v>43226</v>
      </c>
      <c r="G5" s="26">
        <v>0.5</v>
      </c>
      <c r="I5" s="35"/>
      <c r="J5" s="35"/>
      <c r="K5" s="35"/>
      <c r="L5" s="35"/>
      <c r="M5" s="35"/>
      <c r="N5" s="35"/>
      <c r="O5" s="35"/>
    </row>
    <row r="6" spans="1:15" ht="15.75" x14ac:dyDescent="0.25">
      <c r="B6" s="34"/>
      <c r="C6" s="34"/>
      <c r="D6" s="29" t="s">
        <v>11</v>
      </c>
      <c r="E6" s="25">
        <v>43196</v>
      </c>
      <c r="F6" s="25">
        <v>43224</v>
      </c>
      <c r="G6" s="26">
        <v>0.75</v>
      </c>
      <c r="I6" s="35"/>
      <c r="J6" s="35"/>
      <c r="K6" s="35"/>
      <c r="L6" s="35"/>
      <c r="M6" s="35"/>
      <c r="N6" s="35"/>
      <c r="O6" s="35"/>
    </row>
    <row r="7" spans="1:15" ht="15.75" x14ac:dyDescent="0.25">
      <c r="B7" s="34"/>
      <c r="C7" s="29" t="s">
        <v>18</v>
      </c>
      <c r="D7" s="29" t="s">
        <v>14</v>
      </c>
      <c r="E7" s="25">
        <v>43178</v>
      </c>
      <c r="F7" s="25">
        <v>43250</v>
      </c>
      <c r="G7" s="26">
        <v>0.6</v>
      </c>
      <c r="I7" s="35"/>
      <c r="J7" s="35"/>
      <c r="K7" s="35"/>
      <c r="L7" s="35"/>
      <c r="M7" s="35"/>
      <c r="N7" s="35"/>
      <c r="O7" s="35"/>
    </row>
    <row r="8" spans="1:15" ht="15.75" x14ac:dyDescent="0.25">
      <c r="B8" s="33" t="s">
        <v>23</v>
      </c>
      <c r="C8" s="33" t="s">
        <v>16</v>
      </c>
      <c r="D8" s="29" t="s">
        <v>4</v>
      </c>
      <c r="E8" s="25">
        <v>43186</v>
      </c>
      <c r="F8" s="25">
        <v>43266</v>
      </c>
      <c r="G8" s="26">
        <v>0.1</v>
      </c>
      <c r="I8" s="35"/>
      <c r="J8" s="35"/>
      <c r="K8" s="35"/>
      <c r="L8" s="35"/>
      <c r="M8" s="35"/>
      <c r="N8" s="35"/>
      <c r="O8" s="35"/>
    </row>
    <row r="9" spans="1:15" ht="15.75" x14ac:dyDescent="0.25">
      <c r="B9" s="34"/>
      <c r="C9" s="34"/>
      <c r="D9" s="29" t="s">
        <v>5</v>
      </c>
      <c r="E9" s="25">
        <v>43191</v>
      </c>
      <c r="F9" s="25">
        <v>43248</v>
      </c>
      <c r="G9" s="26">
        <v>0.8</v>
      </c>
      <c r="I9" s="35"/>
      <c r="J9" s="35"/>
      <c r="K9" s="35"/>
      <c r="L9" s="35"/>
      <c r="M9" s="35"/>
      <c r="N9" s="35"/>
      <c r="O9" s="35"/>
    </row>
    <row r="10" spans="1:15" ht="15.75" x14ac:dyDescent="0.25">
      <c r="B10" s="34"/>
      <c r="C10" s="34"/>
      <c r="D10" s="29" t="s">
        <v>8</v>
      </c>
      <c r="E10" s="25">
        <v>43172</v>
      </c>
      <c r="F10" s="25">
        <v>43286</v>
      </c>
      <c r="G10" s="26">
        <v>0.3</v>
      </c>
      <c r="I10" s="35"/>
      <c r="J10" s="35"/>
      <c r="K10" s="35"/>
      <c r="L10" s="35"/>
      <c r="M10" s="35"/>
      <c r="N10" s="35"/>
      <c r="O10" s="35"/>
    </row>
    <row r="11" spans="1:15" ht="15.75" x14ac:dyDescent="0.25">
      <c r="B11" s="33" t="s">
        <v>24</v>
      </c>
      <c r="C11" s="34" t="s">
        <v>16</v>
      </c>
      <c r="D11" s="29" t="s">
        <v>6</v>
      </c>
      <c r="E11" s="25">
        <v>43146</v>
      </c>
      <c r="F11" s="25">
        <v>43246</v>
      </c>
      <c r="G11" s="26">
        <v>0.2</v>
      </c>
      <c r="I11" s="35"/>
      <c r="J11" s="35"/>
      <c r="K11" s="35"/>
      <c r="L11" s="35"/>
      <c r="M11" s="35"/>
      <c r="N11" s="35"/>
      <c r="O11" s="35"/>
    </row>
    <row r="12" spans="1:15" ht="15.75" x14ac:dyDescent="0.25">
      <c r="B12" s="34"/>
      <c r="C12" s="34"/>
      <c r="D12" s="29" t="s">
        <v>9</v>
      </c>
      <c r="E12" s="25">
        <v>43184</v>
      </c>
      <c r="F12" s="25">
        <v>43230</v>
      </c>
      <c r="G12" s="26">
        <v>0.35</v>
      </c>
      <c r="I12" s="35"/>
      <c r="J12" s="35"/>
      <c r="K12" s="35"/>
      <c r="L12" s="35"/>
      <c r="M12" s="35"/>
      <c r="N12" s="35"/>
      <c r="O12" s="35"/>
    </row>
    <row r="13" spans="1:15" ht="15.75" x14ac:dyDescent="0.25">
      <c r="B13" s="34"/>
      <c r="C13" s="29" t="s">
        <v>17</v>
      </c>
      <c r="D13" s="29" t="s">
        <v>13</v>
      </c>
      <c r="E13" s="25">
        <v>43193</v>
      </c>
      <c r="F13" s="25">
        <v>43261</v>
      </c>
      <c r="G13" s="26">
        <v>0.55000000000000004</v>
      </c>
      <c r="I13" s="35" t="s">
        <v>35</v>
      </c>
      <c r="J13" s="35"/>
      <c r="K13" s="35" t="s">
        <v>37</v>
      </c>
      <c r="L13" s="35"/>
    </row>
    <row r="14" spans="1:15" ht="15.75" x14ac:dyDescent="0.25">
      <c r="B14" s="33" t="s">
        <v>25</v>
      </c>
      <c r="C14" s="29" t="s">
        <v>16</v>
      </c>
      <c r="D14" s="29" t="s">
        <v>10</v>
      </c>
      <c r="E14" s="25">
        <v>43196</v>
      </c>
      <c r="F14" s="25">
        <v>43256</v>
      </c>
      <c r="G14" s="26">
        <v>0.4</v>
      </c>
      <c r="K14" s="18"/>
      <c r="L14" s="18"/>
    </row>
    <row r="15" spans="1:15" ht="15.75" x14ac:dyDescent="0.25">
      <c r="B15" s="34"/>
      <c r="C15" s="29" t="s">
        <v>17</v>
      </c>
      <c r="D15" s="29" t="s">
        <v>12</v>
      </c>
      <c r="E15" s="25">
        <v>43156</v>
      </c>
      <c r="F15" s="25">
        <v>43266</v>
      </c>
      <c r="G15" s="26">
        <v>0.5</v>
      </c>
      <c r="I15" s="18"/>
      <c r="J15" s="18"/>
      <c r="K15" s="18"/>
      <c r="L15" s="18"/>
    </row>
    <row r="16" spans="1:15" ht="30" customHeight="1" x14ac:dyDescent="0.25">
      <c r="B16"/>
      <c r="C16"/>
      <c r="D16"/>
      <c r="E16"/>
      <c r="F16"/>
      <c r="G16"/>
      <c r="I16" s="18"/>
      <c r="J16" s="18"/>
      <c r="K16" s="18"/>
      <c r="L16" s="18"/>
    </row>
    <row r="17" spans="2:12" ht="30" customHeight="1" x14ac:dyDescent="0.25">
      <c r="B17"/>
      <c r="C17"/>
      <c r="D17"/>
      <c r="E17"/>
      <c r="F17"/>
      <c r="G17"/>
      <c r="I17" s="18"/>
      <c r="J17" s="18"/>
      <c r="K17" s="18"/>
      <c r="L17" s="18"/>
    </row>
    <row r="18" spans="2:12" ht="30" customHeight="1" x14ac:dyDescent="0.25">
      <c r="B18"/>
      <c r="C18"/>
      <c r="D18"/>
      <c r="E18"/>
      <c r="F18"/>
      <c r="G18"/>
      <c r="I18" s="18"/>
      <c r="J18" s="18"/>
      <c r="K18" s="18"/>
      <c r="L18" s="18"/>
    </row>
    <row r="19" spans="2:12" ht="30" customHeight="1" x14ac:dyDescent="0.25">
      <c r="B19"/>
      <c r="C19"/>
      <c r="D19"/>
      <c r="E19"/>
      <c r="F19"/>
      <c r="G19"/>
      <c r="I19" s="18"/>
      <c r="J19" s="18"/>
      <c r="K19" s="18"/>
      <c r="L19" s="18"/>
    </row>
    <row r="20" spans="2:12" ht="30" customHeight="1" x14ac:dyDescent="0.25">
      <c r="B20"/>
      <c r="C20"/>
      <c r="D20"/>
      <c r="E20"/>
      <c r="F20"/>
      <c r="G20"/>
      <c r="I20" s="18"/>
      <c r="J20" s="18"/>
      <c r="K20" s="18"/>
      <c r="L20" s="18"/>
    </row>
    <row r="21" spans="2:12" ht="30" customHeight="1" x14ac:dyDescent="0.25">
      <c r="B21"/>
      <c r="C21"/>
      <c r="D21"/>
      <c r="E21"/>
      <c r="F21"/>
      <c r="G21"/>
      <c r="I21" s="18"/>
      <c r="J21" s="18"/>
      <c r="K21" s="18"/>
      <c r="L21" s="18"/>
    </row>
    <row r="22" spans="2:12" ht="30" customHeight="1" x14ac:dyDescent="0.25">
      <c r="B22"/>
      <c r="C22"/>
      <c r="D22"/>
      <c r="E22"/>
      <c r="F22"/>
      <c r="G22"/>
      <c r="I22" s="18"/>
      <c r="J22" s="18"/>
      <c r="K22" s="18"/>
      <c r="L22" s="18"/>
    </row>
    <row r="23" spans="2:12" ht="30" customHeight="1" x14ac:dyDescent="0.25">
      <c r="B23"/>
      <c r="C23"/>
      <c r="D23"/>
      <c r="E23"/>
      <c r="F23"/>
      <c r="G23"/>
    </row>
    <row r="24" spans="2:12" ht="30" customHeight="1" x14ac:dyDescent="0.25">
      <c r="B24"/>
      <c r="C24"/>
      <c r="D24"/>
      <c r="E24"/>
      <c r="F24"/>
      <c r="G24"/>
    </row>
    <row r="25" spans="2:12" ht="30" customHeight="1" x14ac:dyDescent="0.25">
      <c r="B25"/>
      <c r="C25"/>
      <c r="D25"/>
      <c r="E25"/>
      <c r="F25"/>
      <c r="G25"/>
    </row>
    <row r="26" spans="2:12" ht="30" customHeight="1" x14ac:dyDescent="0.25">
      <c r="B26"/>
      <c r="C26"/>
      <c r="D26"/>
      <c r="E26"/>
      <c r="F26"/>
      <c r="G26"/>
    </row>
    <row r="27" spans="2:12" ht="30" customHeight="1" x14ac:dyDescent="0.25">
      <c r="B27"/>
      <c r="C27"/>
      <c r="D27"/>
      <c r="E27"/>
      <c r="F27"/>
      <c r="G27"/>
    </row>
    <row r="28" spans="2:12" ht="30" customHeight="1" x14ac:dyDescent="0.25">
      <c r="B28"/>
      <c r="C28"/>
      <c r="D28"/>
      <c r="E28"/>
      <c r="F28"/>
      <c r="G28"/>
    </row>
    <row r="29" spans="2:12" ht="30" customHeight="1" x14ac:dyDescent="0.25">
      <c r="B29"/>
      <c r="C29"/>
      <c r="D29"/>
      <c r="E29"/>
      <c r="F29"/>
      <c r="G29"/>
    </row>
    <row r="30" spans="2:12" ht="30" customHeight="1" x14ac:dyDescent="0.25">
      <c r="B30"/>
      <c r="C30"/>
      <c r="D30"/>
      <c r="E30"/>
      <c r="F30"/>
      <c r="G30"/>
    </row>
    <row r="31" spans="2:12" ht="30" customHeight="1" x14ac:dyDescent="0.25">
      <c r="B31"/>
      <c r="C31"/>
      <c r="D31"/>
      <c r="E31"/>
      <c r="F31"/>
      <c r="G31"/>
    </row>
    <row r="32" spans="2:12" ht="30" customHeight="1" x14ac:dyDescent="0.25">
      <c r="B32"/>
      <c r="C32"/>
      <c r="D32"/>
      <c r="E32"/>
      <c r="F32"/>
      <c r="G32"/>
    </row>
    <row r="33" spans="2:7" ht="30" customHeight="1" x14ac:dyDescent="0.25">
      <c r="B33"/>
      <c r="C33"/>
      <c r="D33"/>
      <c r="E33"/>
      <c r="F33"/>
      <c r="G33"/>
    </row>
    <row r="34" spans="2:7" ht="30" customHeight="1" x14ac:dyDescent="0.25">
      <c r="B34"/>
      <c r="C34"/>
      <c r="D34"/>
      <c r="E34"/>
      <c r="F34"/>
      <c r="G34"/>
    </row>
    <row r="35" spans="2:7" ht="30" customHeight="1" x14ac:dyDescent="0.25">
      <c r="B35"/>
      <c r="C35"/>
      <c r="D35"/>
      <c r="E35"/>
      <c r="F35"/>
      <c r="G35"/>
    </row>
    <row r="36" spans="2:7" ht="30" customHeight="1" x14ac:dyDescent="0.25">
      <c r="B36"/>
      <c r="C36"/>
      <c r="D36"/>
      <c r="E36"/>
      <c r="F36"/>
      <c r="G36"/>
    </row>
    <row r="37" spans="2:7" ht="30" customHeight="1" x14ac:dyDescent="0.25">
      <c r="B37"/>
      <c r="C37"/>
      <c r="D37"/>
      <c r="E37"/>
      <c r="F37"/>
      <c r="G37"/>
    </row>
    <row r="38" spans="2:7" ht="30" customHeight="1" x14ac:dyDescent="0.25">
      <c r="B38"/>
      <c r="C38"/>
      <c r="D38"/>
      <c r="E38"/>
      <c r="F38"/>
      <c r="G38"/>
    </row>
    <row r="39" spans="2:7" ht="30" customHeight="1" x14ac:dyDescent="0.25">
      <c r="B39"/>
      <c r="C39"/>
      <c r="D39"/>
      <c r="E39"/>
      <c r="F39"/>
      <c r="G39"/>
    </row>
    <row r="40" spans="2:7" ht="30" customHeight="1" x14ac:dyDescent="0.25">
      <c r="B40"/>
      <c r="C40"/>
      <c r="D40"/>
      <c r="E40"/>
      <c r="F40"/>
      <c r="G40"/>
    </row>
    <row r="41" spans="2:7" ht="30" customHeight="1" x14ac:dyDescent="0.25">
      <c r="B41"/>
      <c r="C41"/>
      <c r="D41"/>
      <c r="E41"/>
      <c r="F41"/>
      <c r="G41"/>
    </row>
    <row r="42" spans="2:7" ht="30" customHeight="1" x14ac:dyDescent="0.25">
      <c r="B42"/>
      <c r="C42"/>
      <c r="D42"/>
      <c r="E42"/>
      <c r="F42"/>
      <c r="G42"/>
    </row>
    <row r="43" spans="2:7" ht="30" customHeight="1" x14ac:dyDescent="0.25">
      <c r="B43"/>
      <c r="C43"/>
      <c r="D43"/>
      <c r="E43"/>
      <c r="F43"/>
      <c r="G43"/>
    </row>
    <row r="44" spans="2:7" ht="30" customHeight="1" x14ac:dyDescent="0.25">
      <c r="B44"/>
      <c r="C44"/>
      <c r="D44"/>
      <c r="E44"/>
      <c r="F44"/>
      <c r="G44"/>
    </row>
    <row r="45" spans="2:7" ht="30" customHeight="1" x14ac:dyDescent="0.25">
      <c r="B45"/>
      <c r="C45"/>
      <c r="D45"/>
      <c r="E45"/>
      <c r="F45"/>
      <c r="G45"/>
    </row>
    <row r="46" spans="2:7" ht="30" customHeight="1" x14ac:dyDescent="0.25">
      <c r="B46"/>
      <c r="C46"/>
      <c r="D46"/>
      <c r="E46"/>
      <c r="F46"/>
      <c r="G46"/>
    </row>
    <row r="47" spans="2:7" ht="30" customHeight="1" x14ac:dyDescent="0.25">
      <c r="B47"/>
      <c r="C47"/>
      <c r="D47"/>
      <c r="E47"/>
      <c r="F47"/>
      <c r="G47"/>
    </row>
    <row r="48" spans="2:7" ht="30" customHeight="1" x14ac:dyDescent="0.25">
      <c r="B48"/>
      <c r="C48"/>
      <c r="D48"/>
      <c r="E48"/>
      <c r="F48"/>
      <c r="G48"/>
    </row>
    <row r="49" spans="2:7" ht="30" customHeight="1" x14ac:dyDescent="0.25">
      <c r="B49"/>
      <c r="C49"/>
      <c r="D49"/>
      <c r="E49"/>
      <c r="F49"/>
      <c r="G49"/>
    </row>
    <row r="50" spans="2:7" ht="30" customHeight="1" x14ac:dyDescent="0.25">
      <c r="B50"/>
      <c r="C50"/>
      <c r="D50"/>
      <c r="E50"/>
      <c r="F50"/>
      <c r="G50"/>
    </row>
    <row r="51" spans="2:7" ht="30" customHeight="1" x14ac:dyDescent="0.25">
      <c r="B51"/>
      <c r="C51"/>
      <c r="D51"/>
      <c r="E51"/>
      <c r="F51"/>
      <c r="G51"/>
    </row>
    <row r="52" spans="2:7" ht="30" customHeight="1" x14ac:dyDescent="0.25">
      <c r="B52"/>
      <c r="C52"/>
      <c r="D52"/>
      <c r="E52"/>
      <c r="F52"/>
      <c r="G52"/>
    </row>
    <row r="53" spans="2:7" ht="30" customHeight="1" x14ac:dyDescent="0.25">
      <c r="B53"/>
      <c r="C53"/>
      <c r="D53"/>
      <c r="E53"/>
      <c r="F53"/>
      <c r="G53"/>
    </row>
    <row r="54" spans="2:7" ht="30" customHeight="1" x14ac:dyDescent="0.25">
      <c r="B54"/>
      <c r="C54"/>
      <c r="D54"/>
      <c r="E54"/>
      <c r="F54"/>
      <c r="G54"/>
    </row>
    <row r="55" spans="2:7" ht="30" customHeight="1" x14ac:dyDescent="0.25">
      <c r="B55"/>
      <c r="C55"/>
      <c r="D55"/>
      <c r="E55"/>
      <c r="F55"/>
      <c r="G55"/>
    </row>
    <row r="56" spans="2:7" ht="30" customHeight="1" x14ac:dyDescent="0.25">
      <c r="B56"/>
      <c r="C56"/>
      <c r="D56"/>
      <c r="E56"/>
      <c r="F56"/>
      <c r="G56"/>
    </row>
    <row r="57" spans="2:7" ht="30" customHeight="1" x14ac:dyDescent="0.25">
      <c r="B57"/>
      <c r="C57"/>
      <c r="D57"/>
      <c r="E57"/>
      <c r="F57"/>
      <c r="G57"/>
    </row>
    <row r="58" spans="2:7" ht="30" customHeight="1" x14ac:dyDescent="0.25">
      <c r="B58"/>
      <c r="C58"/>
      <c r="D58"/>
      <c r="E58"/>
      <c r="F58"/>
      <c r="G58"/>
    </row>
    <row r="59" spans="2:7" ht="30" customHeight="1" x14ac:dyDescent="0.25">
      <c r="B59"/>
      <c r="C59"/>
      <c r="D59"/>
      <c r="E59"/>
      <c r="F59"/>
      <c r="G59"/>
    </row>
    <row r="60" spans="2:7" ht="30" customHeight="1" x14ac:dyDescent="0.25">
      <c r="B60"/>
      <c r="C60"/>
      <c r="D60"/>
      <c r="E60"/>
      <c r="F60"/>
      <c r="G60"/>
    </row>
    <row r="61" spans="2:7" ht="30" customHeight="1" x14ac:dyDescent="0.25">
      <c r="B61"/>
      <c r="C61"/>
      <c r="D61"/>
      <c r="E61"/>
      <c r="F61"/>
      <c r="G61"/>
    </row>
    <row r="62" spans="2:7" ht="30" customHeight="1" x14ac:dyDescent="0.25">
      <c r="B62"/>
      <c r="C62"/>
      <c r="D62"/>
      <c r="E62"/>
      <c r="F62"/>
      <c r="G62"/>
    </row>
  </sheetData>
  <mergeCells count="14">
    <mergeCell ref="B11:B13"/>
    <mergeCell ref="B14:B15"/>
    <mergeCell ref="C4:C6"/>
    <mergeCell ref="C8:C12"/>
    <mergeCell ref="L1:N1"/>
    <mergeCell ref="I13:J13"/>
    <mergeCell ref="K13:L13"/>
    <mergeCell ref="B2:O2"/>
    <mergeCell ref="I3:J12"/>
    <mergeCell ref="K3:L12"/>
    <mergeCell ref="M3:O12"/>
    <mergeCell ref="B1:K1"/>
    <mergeCell ref="B4:B7"/>
    <mergeCell ref="B8:B10"/>
  </mergeCells>
  <dataValidations count="3">
    <dataValidation allowBlank="1" showInputMessage="1" showErrorMessage="1" prompt="Os Detalhes das Tarefas são atualizados automaticamente na tabela dinâmica Tarefas nesta folha de cálculo. A ligação de navegação para a folha de cálculo Agenda de Tarefas encontra-se na célula L1" sqref="A1" xr:uid="{00000000-0002-0000-0100-000000000000}"/>
    <dataValidation allowBlank="1" showInputMessage="1" showErrorMessage="1" prompt="O título encontra-se nesta célula. A ligação de navegação para a folha de cálculo Agenda de Tarefas encontra-se na célula à direita. As instruções encontram-se na célula abaixo" sqref="B1:K1" xr:uid="{00000000-0002-0000-0100-000001000000}"/>
    <dataValidation allowBlank="1" showInputMessage="1" showErrorMessage="1" prompt="A ligação de navegação para a folha de cálculo Agenda de Tarefas encontra-se nesta célula" sqref="L1:N1" xr:uid="{00000000-0002-0000-0100-000002000000}"/>
  </dataValidations>
  <hyperlinks>
    <hyperlink ref="L1:N1" location="'Agenda de Tarefas'!A1" tooltip="Selecione para navegar para a folha de cálculo Agenda de Tarefas" display="&lt; AGENDA DE TAREFAS" xr:uid="{00000000-0004-0000-0100-000000000000}"/>
  </hyperlink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Agenda de Tarefas</vt:lpstr>
      <vt:lpstr>Detalhes das Tarefas</vt:lpstr>
      <vt:lpstr>'Detalhes das Tarefas'!Área_de_Impressão</vt:lpstr>
      <vt:lpstr>'Agenda de Tarefas'!Títulos_de_Impressão</vt:lpstr>
      <vt:lpstr>'Detalhes das Tarefas'!Títulos_de_Impressão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2017-12-29T03:43:44Z</dcterms:created>
  <dcterms:modified xsi:type="dcterms:W3CDTF">2018-04-17T02:14:08Z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2017-12-29T03:43:47.9399250Z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