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350" yWindow="-315" windowWidth="10290" windowHeight="7920"/>
  </bookViews>
  <sheets>
    <sheet name="Agenda Amortização Empréstimo" sheetId="1" r:id="rId1"/>
  </sheets>
  <definedNames>
    <definedName name="Anos_do_Empréstimo">'Agenda Amortização Empréstimo'!$D$7</definedName>
    <definedName name="Cum_Int">'Agenda Amortização Empréstimo'!$J$18:$J$497</definedName>
    <definedName name="Dados">'Agenda Amortização Empréstimo'!$A$18:$J$497</definedName>
    <definedName name="Data_de_Pagamento">'Agenda Amortização Empréstimo'!$B$18:$B$497</definedName>
    <definedName name="Data_Pagamento">DATE(YEAR(Início_do_Empréstimo),MONTH(Início_do_Empréstimo)+Payment_Number,DAY(Início_do_Empréstimo))</definedName>
    <definedName name="Impressão_Completa">'Agenda Amortização Empréstimo'!$A$1:$J$497</definedName>
    <definedName name="Início_do_Empréstimo">'Agenda Amortização Empréstimo'!$D$9</definedName>
    <definedName name="Int">'Agenda Amortização Empréstimo'!$H$18:$H$497</definedName>
    <definedName name="Linha_de_Título">ROW('Agenda Amortização Empréstimo'!$17:$17)</definedName>
    <definedName name="Núm_Pagto">'Agenda Amortização Empréstimo'!$A$18:$A$497</definedName>
    <definedName name="Núm_Pgto_Por_Ano">'Agenda Amortização Empréstimo'!$D$8</definedName>
    <definedName name="Número_de_Pagamentos">MATCH(0.01,Sal_Fin,-1)+1</definedName>
    <definedName name="Pagamento_Extra">'Agenda Amortização Empréstimo'!$E$18:$E$497</definedName>
    <definedName name="Pagamento_Mensal_Agendado">'Agenda Amortização Empréstimo'!$J$5</definedName>
    <definedName name="Pagamentos_Extras_Agendados">'Agenda Amortização Empréstimo'!$D$10</definedName>
    <definedName name="Pagto_Total">'Agenda Amortização Empréstimo'!$F$18:$F$497</definedName>
    <definedName name="Pgto_Agend">'Agenda Amortização Empréstimo'!$D$18:$D$497</definedName>
    <definedName name="Princ">'Agenda Amortização Empréstimo'!$G$18:$G$497</definedName>
    <definedName name="_xlnm.Print_Area" localSheetId="0">'Agenda Amortização Empréstimo'!$A$1:$H$63</definedName>
    <definedName name="_xlnm.Print_Titles" localSheetId="0">'Agenda Amortização Empréstimo'!$14:$17</definedName>
    <definedName name="Redefinir_Área_de_Impressão">OFFSET(Impressão_Completa,0,0,Última_Linha)</definedName>
    <definedName name="Sal_Fin">'Agenda Amortização Empréstimo'!$I$18:$I$497</definedName>
    <definedName name="Sal_Ini">'Agenda Amortização Empréstimo'!$C$18:$C$497</definedName>
    <definedName name="Taxa_de_Juros">'Agenda Amortização Empréstimo'!$D$6</definedName>
    <definedName name="Taxa_de_Juros_Agendada">'Agenda Amortização Empréstimo'!$D$6</definedName>
    <definedName name="Total_de_Juros">'Agenda Amortização Empréstimo'!$J$9</definedName>
    <definedName name="Última_Linha">IF(Valores_Inseridos,Linha_de_Título+Número_de_Pagamentos,Linha_de_Título)</definedName>
    <definedName name="Valor_do_Empréstimo">'Agenda Amortização Empréstimo'!$D$5</definedName>
    <definedName name="Valores_Inseridos">IF(Valor_do_Empréstimo*Taxa_de_Juros*Anos_do_Empréstimo*Início_do_Empréstimo&gt;0,1,0)</definedName>
  </definedNames>
  <calcPr calcId="145621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<sst xmlns="http://schemas.openxmlformats.org/spreadsheetml/2006/main" count="25" uniqueCount="25">
  <si>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Data do Pagamento</t>
  </si>
  <si>
    <t>Saldo Inicial</t>
  </si>
  <si>
    <t>Principal</t>
  </si>
  <si>
    <t>Juros</t>
  </si>
  <si>
    <t>Saldo Final</t>
  </si>
  <si>
    <t>Pagamento Total</t>
  </si>
  <si>
    <t>Pagamento Extra</t>
  </si>
  <si>
    <t>Pagamento Agendado</t>
  </si>
  <si>
    <t>Juros Cumulativos</t>
  </si>
  <si>
    <t>Agenda de Amortização de Empréstimo</t>
  </si>
  <si>
    <t>Inserir Valores</t>
  </si>
  <si>
    <t>Valor do empréstimo</t>
  </si>
  <si>
    <t>Taxa de juros anual</t>
  </si>
  <si>
    <t>Período do empréstimo em anos</t>
  </si>
  <si>
    <t>Número de pagamentos por ano</t>
  </si>
  <si>
    <t>Data de início do empréstimo</t>
  </si>
  <si>
    <t>Pagamentos extras opcionais</t>
  </si>
  <si>
    <t>Resumo do empréstimo</t>
  </si>
  <si>
    <t>Pagamento agendado</t>
  </si>
  <si>
    <t>Número agendado de pagamentos</t>
  </si>
  <si>
    <t>Número real de pagamentos</t>
  </si>
  <si>
    <t>Total de pagamentos antecipados</t>
  </si>
  <si>
    <t>Total de juros</t>
  </si>
  <si>
    <t>Nome do Financiador:</t>
  </si>
  <si>
    <t>Nº Pgto.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</si>
</sst>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* #,##0.00_);_(&quot;R$&quot;* \(#,##0.00\);_(&quot;R$&quot;* &quot;-&quot;??_);_(@_)"/>
    <numFmt numFmtId="165" formatCode="0_)"/>
    <numFmt numFmtId="166" formatCode="0.00?%_)"/>
  </numFmts>
  <fonts count="13">
    <font>
      <sz val="10"/>
      <name val="Book Antiqua"/>
      <family val="1"/>
      <scheme val="minor"/>
    </font>
    <font>
      <sz val="10"/>
      <name val="Arial"/>
    </font>
    <font>
      <sz val="11"/>
      <color theme="1"/>
      <name val="Agência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ência FB"/>
      <family val="2"/>
    </font>
    <font>
      <b/>
      <sz val="11"/>
      <color rgb="FFFA7D00"/>
      <name val="Agência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66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164" fontId="12" fillId="5" borderId="13" xfId="4" applyNumberFormat="1" applyFont="1" applyAlignment="1">
      <alignment horizontal="right"/>
    </xf>
    <xf numFmtId="165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Ápice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defaultRowHeight="13.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IF(Valores_Inseridos,-PMT(Taxa_de_Juros/Núm_Pgto_Por_Ano,Anos_do_Empréstimo*Núm_Pgto_Por_Ano,Valor_do_Empréstimo),"")</f>
        <v/>
      </c>
    </row>
    <row r="6" spans="1:10" ht="15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IF(Valores_Inseridos,Anos_do_Empréstimo*Núm_Pgto_Por_Ano,"")</f>
        <v/>
      </c>
    </row>
    <row r="7" spans="1:10" ht="15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IF(Valores_Inseridos,Número_de_Pagamentos,"")</f>
        <v/>
      </c>
    </row>
    <row r="8" spans="1:10" ht="15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IF(Valores_Inseridos,SUMIF(Sal_Ini,"&gt;0",Pagamento_Extra),"")</f>
        <v/>
      </c>
    </row>
    <row r="9" spans="1:10" ht="15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IF(Valores_Inseridos,SUMIF(Sal_Ini,"&gt;0",Int),"")</f>
        <v/>
      </c>
    </row>
    <row r="10" spans="1:10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>
      <c r="A18" s="23" t="str">
        <f>IF(Valores_Inseridos,1,"")</f>
        <v/>
      </c>
      <c r="B18" s="24" t="str">
        <f t="shared" ref="B18:B81" si="0">IF(Núm_Pagto&lt;&gt;"",DATE(YEAR(Início_do_Empréstimo),MONTH(Início_do_Empréstimo)+(Núm_Pagto)*12/Núm_Pgto_Por_Ano,DAY(Início_do_Empréstimo)),"")</f>
        <v/>
      </c>
      <c r="C18" s="29" t="str">
        <f>IF(Valores_Inseridos,Valor_do_Empréstimo,"")</f>
        <v/>
      </c>
      <c r="D18" s="29" t="str">
        <f>IF(Núm_Pagto&lt;&gt;"",Pagamento_Mensal_Agendado,"")</f>
        <v/>
      </c>
      <c r="E18" s="30" t="e">
        <f t="shared" ref="E18:E81" si="1">IF(AND(Núm_Pagto&lt;&gt;"",Pgto_Agend+Pagamentos_Extras_Agendados&lt;Sal_Ini),Pagamentos_Extras_Agendados,IF(AND(Núm_Pagto&lt;&gt;"",Sal_Ini-Pgto_Agend&gt;0),Sal_Ini-Pgto_Agend,IF(Núm_Pagto&lt;&gt;"",0,"")))</f>
        <v>#VALUE!</v>
      </c>
      <c r="F18" s="29" t="e">
        <f t="shared" ref="F18:F81" si="2">IF(AND(Núm_Pagto&lt;&gt;"",Pgto_Agend+Pagamento_Extra&lt;Sal_Ini),Pgto_Agend+Pagamento_Extra,IF(Núm_Pagto&lt;&gt;"",Sal_Ini,""))</f>
        <v>#VALUE!</v>
      </c>
      <c r="G18" s="29" t="str">
        <f>IF(Núm_Pagto&lt;&gt;"",Pagto_Total-Int,"")</f>
        <v/>
      </c>
      <c r="H18" s="29" t="str">
        <f>IF(Núm_Pagto&lt;&gt;"",Sal_Ini*(Taxa_de_Juros/Núm_Pgto_Por_Ano),"")</f>
        <v/>
      </c>
      <c r="I18" s="29" t="e">
        <f t="shared" ref="I18:I81" si="3">IF(AND(Núm_Pagto&lt;&gt;"",Pgto_Agend+Pagamento_Extra&lt;Sal_Ini),Sal_Ini-Princ,IF(Núm_Pagto&lt;&gt;"",0,""))</f>
        <v>#VALUE!</v>
      </c>
      <c r="J18" s="29">
        <f>SUM($H$18:$H18)</f>
        <v>0</v>
      </c>
    </row>
    <row r="19" spans="1:10" s="19" customFormat="1" ht="12.75" customHeight="1">
      <c r="A19" s="23" t="str">
        <f t="shared" ref="A19:A82" si="4">IF(Valores_Inseridos,A18+1,"")</f>
        <v/>
      </c>
      <c r="B19" s="24" t="str">
        <f t="shared" si="0"/>
        <v/>
      </c>
      <c r="C19" s="29" t="str">
        <f t="shared" ref="C19:C82" si="5">IF(Núm_Pagto&lt;&gt;"",I18,"")</f>
        <v/>
      </c>
      <c r="D19" s="29" t="str">
        <f>IF(Núm_Pagto&lt;&gt;"",Pagamento_Mensal_Agendado,"")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IF(Núm_Pagto&lt;&gt;"",Pagto_Total-Int,"")</f>
        <v/>
      </c>
      <c r="H19" s="29" t="str">
        <f t="shared" ref="H19:H82" si="7">IF(Núm_Pagto&lt;&gt;"",Sal_Ini*Taxa_de_Juros/Núm_Pgto_Por_Ano,"")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IF(Núm_Pagto&lt;&gt;"",Pagamento_Mensal_Agendado,"")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IF(Núm_Pagto&lt;&gt;"",Pagamento_Mensal_Agendado,"")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>
      <c r="A82" s="23" t="str">
        <f t="shared" si="4"/>
        <v/>
      </c>
      <c r="B82" s="24" t="str">
        <f t="shared" ref="B82:B145" si="9">IF(Núm_Pagto&lt;&gt;"",DATE(YEAR(Início_do_Empréstimo),MONTH(Início_do_Empréstimo)+(Núm_Pagto)*12/Núm_Pgto_Por_Ano,DAY(Início_do_Empréstimo)),"")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IF(AND(Núm_Pagto&lt;&gt;"",Pgto_Agend+Pagamentos_Extras_Agendados&lt;Sal_Ini),Pagamentos_Extras_Agendados,IF(AND(Núm_Pagto&lt;&gt;"",Sal_Ini-Pgto_Agend&gt;0),Sal_Ini-Pgto_Agend,IF(Núm_Pagto&lt;&gt;"",0,"")))</f>
        <v>#VALUE!</v>
      </c>
      <c r="F82" s="29" t="e">
        <f t="shared" ref="F82:F145" si="11">IF(AND(Núm_Pagto&lt;&gt;"",Pgto_Agend+Pagamento_Extra&lt;Sal_Ini),Pgto_Agend+Pagamento_Extra,IF(Núm_Pagto&lt;&gt;"",Sal_Ini,""))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IF(AND(Núm_Pagto&lt;&gt;"",Pgto_Agend+Pagamento_Extra&lt;Sal_Ini),Sal_Ini-Princ,IF(Núm_Pagto&lt;&gt;"",0,""))</f>
        <v>#VALUE!</v>
      </c>
      <c r="J82" s="29">
        <f>SUM($H$18:$H82)</f>
        <v>0</v>
      </c>
    </row>
    <row r="83" spans="1:10">
      <c r="A83" s="23" t="str">
        <f t="shared" ref="A83:A146" si="13">IF(Valores_Inseridos,A82+1,"")</f>
        <v/>
      </c>
      <c r="B83" s="24" t="str">
        <f t="shared" si="9"/>
        <v/>
      </c>
      <c r="C83" s="29" t="str">
        <f t="shared" ref="C83:C146" si="14">IF(Núm_Pagto&lt;&gt;"",I82,"")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IF(Núm_Pagto&lt;&gt;"",Pagto_Total-Int,"")</f>
        <v/>
      </c>
      <c r="H83" s="29" t="str">
        <f t="shared" ref="H83:H146" si="16">IF(Núm_Pagto&lt;&gt;"",Sal_Ini*Taxa_de_Juros/Núm_Pgto_Por_Ano,"")</f>
        <v/>
      </c>
      <c r="I83" s="29" t="e">
        <f t="shared" si="12"/>
        <v>#VALUE!</v>
      </c>
      <c r="J83" s="29">
        <f>SUM($H$18:$H83)</f>
        <v>0</v>
      </c>
    </row>
    <row r="84" spans="1:10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IF(Núm_Pagto&lt;&gt;"",Pagamento_Mensal_Agendado,"")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>
      <c r="A146" s="23" t="str">
        <f t="shared" si="13"/>
        <v/>
      </c>
      <c r="B146" s="24" t="str">
        <f t="shared" ref="B146:B209" si="18">IF(Núm_Pagto&lt;&gt;"",DATE(YEAR(Início_do_Empréstimo),MONTH(Início_do_Empréstimo)+(Núm_Pagto)*12/Núm_Pgto_Por_Ano,DAY(Início_do_Empréstimo)),"")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IF(AND(Núm_Pagto&lt;&gt;"",Pgto_Agend+Pagamentos_Extras_Agendados&lt;Sal_Ini),Pagamentos_Extras_Agendados,IF(AND(Núm_Pagto&lt;&gt;"",Sal_Ini-Pgto_Agend&gt;0),Sal_Ini-Pgto_Agend,IF(Núm_Pagto&lt;&gt;"",0,"")))</f>
        <v>#VALUE!</v>
      </c>
      <c r="F146" s="29" t="e">
        <f t="shared" ref="F146:F209" si="20">IF(AND(Núm_Pagto&lt;&gt;"",Pgto_Agend+Pagamento_Extra&lt;Sal_Ini),Pgto_Agend+Pagamento_Extra,IF(Núm_Pagto&lt;&gt;"",Sal_Ini,""))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IF(AND(Núm_Pagto&lt;&gt;"",Pgto_Agend+Pagamento_Extra&lt;Sal_Ini),Sal_Ini-Princ,IF(Núm_Pagto&lt;&gt;"",0,""))</f>
        <v>#VALUE!</v>
      </c>
      <c r="J146" s="29">
        <f>SUM($H$18:$H146)</f>
        <v>0</v>
      </c>
    </row>
    <row r="147" spans="1:10">
      <c r="A147" s="23" t="str">
        <f t="shared" ref="A147:A210" si="22">IF(Valores_Inseridos,A146+1,"")</f>
        <v/>
      </c>
      <c r="B147" s="24" t="str">
        <f t="shared" si="18"/>
        <v/>
      </c>
      <c r="C147" s="29" t="str">
        <f t="shared" ref="C147:C210" si="23">IF(Núm_Pagto&lt;&gt;"",I146,"")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IF(Núm_Pagto&lt;&gt;"",Pagto_Total-Int,"")</f>
        <v/>
      </c>
      <c r="H147" s="29" t="str">
        <f t="shared" ref="H147:H210" si="25">IF(Núm_Pagto&lt;&gt;"",Sal_Ini*Taxa_de_Juros/Núm_Pgto_Por_Ano,"")</f>
        <v/>
      </c>
      <c r="I147" s="29" t="e">
        <f t="shared" si="21"/>
        <v>#VALUE!</v>
      </c>
      <c r="J147" s="29">
        <f>SUM($H$18:$H147)</f>
        <v>0</v>
      </c>
    </row>
    <row r="148" spans="1:10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IF(Núm_Pagto&lt;&gt;"",Pagamento_Mensal_Agendado,"")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>
      <c r="A210" s="23" t="str">
        <f t="shared" si="22"/>
        <v/>
      </c>
      <c r="B210" s="24" t="str">
        <f t="shared" ref="B210:B273" si="27">IF(Núm_Pagto&lt;&gt;"",DATE(YEAR(Início_do_Empréstimo),MONTH(Início_do_Empréstimo)+(Núm_Pagto)*12/Núm_Pgto_Por_Ano,DAY(Início_do_Empréstimo)),"")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IF(AND(Núm_Pagto&lt;&gt;"",Pgto_Agend+Pagamentos_Extras_Agendados&lt;Sal_Ini),Pagamentos_Extras_Agendados,IF(AND(Núm_Pagto&lt;&gt;"",Sal_Ini-Pgto_Agend&gt;0),Sal_Ini-Pgto_Agend,IF(Núm_Pagto&lt;&gt;"",0,"")))</f>
        <v>#VALUE!</v>
      </c>
      <c r="F210" s="29" t="e">
        <f t="shared" ref="F210:F273" si="29">IF(AND(Núm_Pagto&lt;&gt;"",Pgto_Agend+Pagamento_Extra&lt;Sal_Ini),Pgto_Agend+Pagamento_Extra,IF(Núm_Pagto&lt;&gt;"",Sal_Ini,""))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IF(AND(Núm_Pagto&lt;&gt;"",Pgto_Agend+Pagamento_Extra&lt;Sal_Ini),Sal_Ini-Princ,IF(Núm_Pagto&lt;&gt;"",0,""))</f>
        <v>#VALUE!</v>
      </c>
      <c r="J210" s="29">
        <f>SUM($H$18:$H210)</f>
        <v>0</v>
      </c>
    </row>
    <row r="211" spans="1:10">
      <c r="A211" s="23" t="str">
        <f t="shared" ref="A211:A274" si="31">IF(Valores_Inseridos,A210+1,"")</f>
        <v/>
      </c>
      <c r="B211" s="24" t="str">
        <f t="shared" si="27"/>
        <v/>
      </c>
      <c r="C211" s="29" t="str">
        <f t="shared" ref="C211:C274" si="32">IF(Núm_Pagto&lt;&gt;"",I210,"")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IF(Núm_Pagto&lt;&gt;"",Pagto_Total-Int,"")</f>
        <v/>
      </c>
      <c r="H211" s="29" t="str">
        <f t="shared" ref="H211:H274" si="34">IF(Núm_Pagto&lt;&gt;"",Sal_Ini*Taxa_de_Juros/Núm_Pgto_Por_Ano,"")</f>
        <v/>
      </c>
      <c r="I211" s="29" t="e">
        <f t="shared" si="30"/>
        <v>#VALUE!</v>
      </c>
      <c r="J211" s="29">
        <f>SUM($H$18:$H211)</f>
        <v>0</v>
      </c>
    </row>
    <row r="212" spans="1:10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IF(Núm_Pagto&lt;&gt;"",Pagamento_Mensal_Agendado,"")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>
      <c r="A274" s="23" t="str">
        <f t="shared" si="31"/>
        <v/>
      </c>
      <c r="B274" s="24" t="str">
        <f t="shared" ref="B274:B337" si="36">IF(Núm_Pagto&lt;&gt;"",DATE(YEAR(Início_do_Empréstimo),MONTH(Início_do_Empréstimo)+(Núm_Pagto)*12/Núm_Pgto_Por_Ano,DAY(Início_do_Empréstimo)),"")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IF(AND(Núm_Pagto&lt;&gt;"",Pgto_Agend+Pagamentos_Extras_Agendados&lt;Sal_Ini),Pagamentos_Extras_Agendados,IF(AND(Núm_Pagto&lt;&gt;"",Sal_Ini-Pgto_Agend&gt;0),Sal_Ini-Pgto_Agend,IF(Núm_Pagto&lt;&gt;"",0,"")))</f>
        <v>#VALUE!</v>
      </c>
      <c r="F274" s="29" t="e">
        <f t="shared" ref="F274:F337" si="38">IF(AND(Núm_Pagto&lt;&gt;"",Pgto_Agend+Pagamento_Extra&lt;Sal_Ini),Pgto_Agend+Pagamento_Extra,IF(Núm_Pagto&lt;&gt;"",Sal_Ini,""))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IF(AND(Núm_Pagto&lt;&gt;"",Pgto_Agend+Pagamento_Extra&lt;Sal_Ini),Sal_Ini-Princ,IF(Núm_Pagto&lt;&gt;"",0,""))</f>
        <v>#VALUE!</v>
      </c>
      <c r="J274" s="29">
        <f>SUM($H$18:$H274)</f>
        <v>0</v>
      </c>
    </row>
    <row r="275" spans="1:10">
      <c r="A275" s="23" t="str">
        <f t="shared" ref="A275:A338" si="40">IF(Valores_Inseridos,A274+1,"")</f>
        <v/>
      </c>
      <c r="B275" s="24" t="str">
        <f t="shared" si="36"/>
        <v/>
      </c>
      <c r="C275" s="29" t="str">
        <f t="shared" ref="C275:C338" si="41">IF(Núm_Pagto&lt;&gt;"",I274,"")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IF(Núm_Pagto&lt;&gt;"",Pagto_Total-Int,"")</f>
        <v/>
      </c>
      <c r="H275" s="29" t="str">
        <f t="shared" ref="H275:H338" si="43">IF(Núm_Pagto&lt;&gt;"",Sal_Ini*Taxa_de_Juros/Núm_Pgto_Por_Ano,"")</f>
        <v/>
      </c>
      <c r="I275" s="29" t="e">
        <f t="shared" si="39"/>
        <v>#VALUE!</v>
      </c>
      <c r="J275" s="29">
        <f>SUM($H$18:$H275)</f>
        <v>0</v>
      </c>
    </row>
    <row r="276" spans="1:10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IF(Núm_Pagto&lt;&gt;"",Pagamento_Mensal_Agendado,"")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>
      <c r="A338" s="23" t="str">
        <f t="shared" si="40"/>
        <v/>
      </c>
      <c r="B338" s="24" t="str">
        <f t="shared" ref="B338:B401" si="45">IF(Núm_Pagto&lt;&gt;"",DATE(YEAR(Início_do_Empréstimo),MONTH(Início_do_Empréstimo)+(Núm_Pagto)*12/Núm_Pgto_Por_Ano,DAY(Início_do_Empréstimo)),"")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IF(AND(Núm_Pagto&lt;&gt;"",Pgto_Agend+Pagamentos_Extras_Agendados&lt;Sal_Ini),Pagamentos_Extras_Agendados,IF(AND(Núm_Pagto&lt;&gt;"",Sal_Ini-Pgto_Agend&gt;0),Sal_Ini-Pgto_Agend,IF(Núm_Pagto&lt;&gt;"",0,"")))</f>
        <v>#VALUE!</v>
      </c>
      <c r="F338" s="29" t="e">
        <f t="shared" ref="F338:F401" si="47">IF(AND(Núm_Pagto&lt;&gt;"",Pgto_Agend+Pagamento_Extra&lt;Sal_Ini),Pgto_Agend+Pagamento_Extra,IF(Núm_Pagto&lt;&gt;"",Sal_Ini,""))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IF(AND(Núm_Pagto&lt;&gt;"",Pgto_Agend+Pagamento_Extra&lt;Sal_Ini),Sal_Ini-Princ,IF(Núm_Pagto&lt;&gt;"",0,""))</f>
        <v>#VALUE!</v>
      </c>
      <c r="J338" s="29">
        <f>SUM($H$18:$H338)</f>
        <v>0</v>
      </c>
    </row>
    <row r="339" spans="1:10">
      <c r="A339" s="23" t="str">
        <f t="shared" ref="A339:A402" si="49">IF(Valores_Inseridos,A338+1,"")</f>
        <v/>
      </c>
      <c r="B339" s="24" t="str">
        <f t="shared" si="45"/>
        <v/>
      </c>
      <c r="C339" s="29" t="str">
        <f t="shared" ref="C339:C376" si="50">IF(Núm_Pagto&lt;&gt;"",I338,"")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IF(Núm_Pagto&lt;&gt;"",Pagto_Total-Int,"")</f>
        <v/>
      </c>
      <c r="H339" s="29" t="str">
        <f t="shared" ref="H339:H402" si="52">IF(Núm_Pagto&lt;&gt;"",Sal_Ini*Taxa_de_Juros/Núm_Pgto_Por_Ano,"")</f>
        <v/>
      </c>
      <c r="I339" s="29" t="e">
        <f t="shared" si="48"/>
        <v>#VALUE!</v>
      </c>
      <c r="J339" s="29">
        <f>SUM($H$18:$H339)</f>
        <v>0</v>
      </c>
    </row>
    <row r="340" spans="1:10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IF(Núm_Pagto&lt;&gt;"",Pagamento_Mensal_Agendado,"")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>
      <c r="A377" s="23" t="str">
        <f t="shared" si="49"/>
        <v/>
      </c>
      <c r="B377" s="24" t="str">
        <f t="shared" si="45"/>
        <v/>
      </c>
      <c r="C377" s="29" t="str">
        <f t="shared" ref="C377:C440" si="54">IF(Núm_Pagto&lt;&gt;"",I376,"")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>
      <c r="A402" s="23" t="str">
        <f t="shared" si="49"/>
        <v/>
      </c>
      <c r="B402" s="24" t="str">
        <f t="shared" ref="B402:B465" si="55">IF(Núm_Pagto&lt;&gt;"",DATE(YEAR(Início_do_Empréstimo),MONTH(Início_do_Empréstimo)+(Núm_Pagto)*12/Núm_Pgto_Por_Ano,DAY(Início_do_Empréstimo)),"")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IF(AND(Núm_Pagto&lt;&gt;"",Pgto_Agend+Pagamentos_Extras_Agendados&lt;Sal_Ini),Pagamentos_Extras_Agendados,IF(AND(Núm_Pagto&lt;&gt;"",Sal_Ini-Pgto_Agend&gt;0),Sal_Ini-Pgto_Agend,IF(Núm_Pagto&lt;&gt;"",0,"")))</f>
        <v>#VALUE!</v>
      </c>
      <c r="F402" s="29" t="e">
        <f t="shared" ref="F402:F465" si="57">IF(AND(Núm_Pagto&lt;&gt;"",Pgto_Agend+Pagamento_Extra&lt;Sal_Ini),Pgto_Agend+Pagamento_Extra,IF(Núm_Pagto&lt;&gt;"",Sal_Ini,""))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IF(AND(Núm_Pagto&lt;&gt;"",Pgto_Agend+Pagamento_Extra&lt;Sal_Ini),Sal_Ini-Princ,IF(Núm_Pagto&lt;&gt;"",0,""))</f>
        <v>#VALUE!</v>
      </c>
      <c r="J402" s="29">
        <f>SUM($H$18:$H402)</f>
        <v>0</v>
      </c>
    </row>
    <row r="403" spans="1:10">
      <c r="A403" s="23" t="str">
        <f t="shared" ref="A403:A466" si="59">IF(Valores_Inseridos,A402+1,"")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IF(Núm_Pagto&lt;&gt;"",Pagto_Total-Int,"")</f>
        <v/>
      </c>
      <c r="H403" s="29" t="str">
        <f t="shared" ref="H403:H466" si="61">IF(Núm_Pagto&lt;&gt;"",Sal_Ini*Taxa_de_Juros/Núm_Pgto_Por_Ano,"")</f>
        <v/>
      </c>
      <c r="I403" s="29" t="e">
        <f t="shared" si="58"/>
        <v>#VALUE!</v>
      </c>
      <c r="J403" s="29">
        <f>SUM($H$18:$H403)</f>
        <v>0</v>
      </c>
    </row>
    <row r="404" spans="1:10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IF(Núm_Pagto&lt;&gt;"",Pagamento_Mensal_Agendado,"")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>
      <c r="A441" s="23" t="str">
        <f t="shared" si="59"/>
        <v/>
      </c>
      <c r="B441" s="24" t="str">
        <f t="shared" si="55"/>
        <v/>
      </c>
      <c r="C441" s="29" t="str">
        <f t="shared" ref="C441:C497" si="63">IF(Núm_Pagto&lt;&gt;"",I440,"")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>
      <c r="A466" s="23" t="str">
        <f t="shared" si="59"/>
        <v/>
      </c>
      <c r="B466" s="24" t="str">
        <f t="shared" ref="B466:B497" si="64">IF(Núm_Pagto&lt;&gt;"",DATE(YEAR(Início_do_Empréstimo),MONTH(Início_do_Empréstimo)+(Núm_Pagto)*12/Núm_Pgto_Por_Ano,DAY(Início_do_Empréstimo)),"")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IF(AND(Núm_Pagto&lt;&gt;"",Pgto_Agend+Pagamentos_Extras_Agendados&lt;Sal_Ini),Pagamentos_Extras_Agendados,IF(AND(Núm_Pagto&lt;&gt;"",Sal_Ini-Pgto_Agend&gt;0),Sal_Ini-Pgto_Agend,IF(Núm_Pagto&lt;&gt;"",0,"")))</f>
        <v>#VALUE!</v>
      </c>
      <c r="F466" s="29" t="e">
        <f t="shared" ref="F466:F497" si="66">IF(AND(Núm_Pagto&lt;&gt;"",Pgto_Agend+Pagamento_Extra&lt;Sal_Ini),Pgto_Agend+Pagamento_Extra,IF(Núm_Pagto&lt;&gt;"",Sal_Ini,""))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IF(AND(Núm_Pagto&lt;&gt;"",Pgto_Agend+Pagamento_Extra&lt;Sal_Ini),Sal_Ini-Princ,IF(Núm_Pagto&lt;&gt;"",0,""))</f>
        <v>#VALUE!</v>
      </c>
      <c r="J466" s="29">
        <f>SUM($H$18:$H466)</f>
        <v>0</v>
      </c>
    </row>
    <row r="467" spans="1:10">
      <c r="A467" s="23" t="str">
        <f t="shared" ref="A467:A497" si="68">IF(Valores_Inseridos,A466+1,"")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IF(Núm_Pagto&lt;&gt;"",Pagto_Total-Int,"")</f>
        <v/>
      </c>
      <c r="H467" s="29" t="str">
        <f t="shared" ref="H467:H497" si="70">IF(Núm_Pagto&lt;&gt;"",Sal_Ini*Taxa_de_Juros/Núm_Pgto_Por_Ano,"")</f>
        <v/>
      </c>
      <c r="I467" s="29" t="e">
        <f t="shared" si="67"/>
        <v>#VALUE!</v>
      </c>
      <c r="J467" s="29">
        <f>SUM($H$18:$H467)</f>
        <v>0</v>
      </c>
    </row>
    <row r="468" spans="1:10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IF(Núm_Pagto&lt;&gt;"",Pagamento_Mensal_Agendado,"")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IF(ROW(A18)&gt;Última_Linha,TRUE, FALSE)</formula>
    </cfRule>
    <cfRule type="expression" dxfId="4" priority="2" stopIfTrue="1">
      <formula>IF(ROW(A18)=Última_Linha,TRUE, FALSE)</formula>
    </cfRule>
    <cfRule type="expression" dxfId="3" priority="3" stopIfTrue="1">
      <formula>IF(ROW(A18)&lt;Última_Linha,TRUE, FALSE)</formula>
    </cfRule>
  </conditionalFormatting>
  <conditionalFormatting sqref="F18:J497">
    <cfRule type="expression" dxfId="2" priority="4" stopIfTrue="1">
      <formula>IF(ROW(F18)&gt;Última_Linha,TRUE, FALSE)</formula>
    </cfRule>
    <cfRule type="expression" dxfId="1" priority="5" stopIfTrue="1">
      <formula>IF(ROW(F18)=Última_Linha,TRUE, FALSE)</formula>
    </cfRule>
    <cfRule type="expression" dxfId="0" priority="6" stopIfTrue="1">
      <formula>IF(ROW(F18)&lt;=Última_Linha,TRUE, FALSE)</formula>
    </cfRule>
  </conditionalFormatting>
  <dataValidations count="3">
    <dataValidation type="whole" allowBlank="1" showInputMessage="1" showErrorMessage="1" errorTitle="Anos" error="Insira um número inteiro de anos de 1 a 40." sqref="D7">
      <formula1>1</formula1>
      <formula2>40</formula2>
    </dataValidation>
    <dataValidation type="date" operator="greaterThanOrEqual" allowBlank="1" showInputMessage="1" showErrorMessage="1" errorTitle="Data" error="Insira uma data válida maior ou igual a 1º de janeiro de 1900." sqref="D9">
      <formula1>1</formula1>
    </dataValidation>
    <dataValidation allowBlank="1" showInputMessage="1" showErrorMessage="1" promptTitle="Pagamentos Extras" prompt="Insira um valor aqui para fazer pagamentos adicionais de principal a cada período de pagamento._x000a__x000a_No caso de pagamentos ocasionais extras, insira os valores adicionais do principal diretamente na coluna 'Pagamento Extra' a seguir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ApprovalStatus xmlns="e5d022ff-4ce9-4922-b5a4-f245e35e2aac">InProgress</ApprovalStatus>
    <MarketSpecific xmlns="e5d022ff-4ce9-4922-b5a4-f245e35e2aac" xsi:nil="true"/>
    <PrimaryImageGen xmlns="e5d022ff-4ce9-4922-b5a4-f245e35e2aac">true</PrimaryImageGen>
    <ThumbnailAssetId xmlns="e5d022ff-4ce9-4922-b5a4-f245e35e2aac" xsi:nil="true"/>
    <NumericId xmlns="e5d022ff-4ce9-4922-b5a4-f245e35e2aac">-1</NumericId>
    <TPFriendlyName xmlns="e5d022ff-4ce9-4922-b5a4-f245e35e2aac">Loan amortization</TPFriendlyName>
    <BusinessGroup xmlns="e5d022ff-4ce9-4922-b5a4-f245e35e2aac" xsi:nil="true"/>
    <APEditor xmlns="e5d022ff-4ce9-4922-b5a4-f245e35e2aac">
      <UserInfo>
        <DisplayName>REDMOND\v-luannv</DisplayName>
        <AccountId>102</AccountId>
        <AccountType/>
      </UserInfo>
    </APEditor>
    <SourceTitle xmlns="e5d022ff-4ce9-4922-b5a4-f245e35e2aac">Loan amortization schedule</SourceTitle>
    <OpenTemplate xmlns="e5d022ff-4ce9-4922-b5a4-f245e35e2aac">true</OpenTemplate>
    <UALocComments xmlns="e5d022ff-4ce9-4922-b5a4-f245e35e2aac" xsi:nil="true"/>
    <ParentAssetId xmlns="e5d022ff-4ce9-4922-b5a4-f245e35e2aac" xsi:nil="true"/>
    <PublishStatusLookup xmlns="e5d022ff-4ce9-4922-b5a4-f245e35e2aac">
      <Value>36378</Value>
      <Value>411037</Value>
    </PublishStatusLookup>
    <IntlLangReviewDate xmlns="e5d022ff-4ce9-4922-b5a4-f245e35e2aac" xsi:nil="true"/>
    <LastPublishResultLookup xmlns="e5d022ff-4ce9-4922-b5a4-f245e35e2aac" xsi:nil="true"/>
    <MachineTranslated xmlns="e5d022ff-4ce9-4922-b5a4-f245e35e2aac">false</MachineTranslated>
    <OriginalSourceMarket xmlns="e5d022ff-4ce9-4922-b5a4-f245e35e2aac">english</OriginalSourceMarket>
    <TPInstallLocation xmlns="e5d022ff-4ce9-4922-b5a4-f245e35e2aac">{My Templates}</TPInstallLocation>
    <ClipArtFilename xmlns="e5d022ff-4ce9-4922-b5a4-f245e35e2aac" xsi:nil="true"/>
    <ContentItem xmlns="e5d022ff-4ce9-4922-b5a4-f245e35e2aac" xsi:nil="true"/>
    <APDescription xmlns="e5d022ff-4ce9-4922-b5a4-f245e35e2aac" xsi:nil="true"/>
    <EditorialStatus xmlns="e5d022ff-4ce9-4922-b5a4-f245e35e2aac" xsi:nil="true"/>
    <PublishTargets xmlns="e5d022ff-4ce9-4922-b5a4-f245e35e2aac">OfficeOnline</PublishTargets>
    <TPLaunchHelpLinkType xmlns="e5d022ff-4ce9-4922-b5a4-f245e35e2aac">Template</TPLaunchHelpLinkType>
    <TimesCloned xmlns="e5d022ff-4ce9-4922-b5a4-f245e35e2aac" xsi:nil="true"/>
    <LastModifiedDateTime xmlns="e5d022ff-4ce9-4922-b5a4-f245e35e2aac" xsi:nil="true"/>
    <Provider xmlns="e5d022ff-4ce9-4922-b5a4-f245e35e2aac">EY006220130</Provider>
    <AcquiredFrom xmlns="e5d022ff-4ce9-4922-b5a4-f245e35e2aac" xsi:nil="true"/>
    <AssetStart xmlns="e5d022ff-4ce9-4922-b5a4-f245e35e2aac">2009-01-02T00:00:00+00:00</AssetStart>
    <LastHandOff xmlns="e5d022ff-4ce9-4922-b5a4-f245e35e2aac" xsi:nil="true"/>
    <TPClientViewer xmlns="e5d022ff-4ce9-4922-b5a4-f245e35e2aac">Microsoft Office Excel</TPClientViewer>
    <ArtSampleDocs xmlns="e5d022ff-4ce9-4922-b5a4-f245e35e2aac" xsi:nil="true"/>
    <UACurrentWords xmlns="e5d022ff-4ce9-4922-b5a4-f245e35e2aac">0</UACurrentWords>
    <UALocRecommendation xmlns="e5d022ff-4ce9-4922-b5a4-f245e35e2aac">Localize</UALocRecommendation>
    <IsDeleted xmlns="e5d022ff-4ce9-4922-b5a4-f245e35e2aac">false</IsDeleted>
    <ShowIn xmlns="e5d022ff-4ce9-4922-b5a4-f245e35e2aac">Show everywhere</ShowIn>
    <UANotes xmlns="e5d022ff-4ce9-4922-b5a4-f245e35e2aac">in the box. O14_beta1</UANotes>
    <TemplateStatus xmlns="e5d022ff-4ce9-4922-b5a4-f245e35e2aac" xsi:nil="true"/>
    <VoteCount xmlns="e5d022ff-4ce9-4922-b5a4-f245e35e2aac" xsi:nil="true"/>
    <CSXHash xmlns="e5d022ff-4ce9-4922-b5a4-f245e35e2aac" xsi:nil="true"/>
    <AssetExpire xmlns="e5d022ff-4ce9-4922-b5a4-f245e35e2aac">2029-05-12T00:00:00+00:00</AssetExpire>
    <DSATActionTaken xmlns="e5d022ff-4ce9-4922-b5a4-f245e35e2aac" xsi:nil="true"/>
    <CSXSubmissionMarket xmlns="e5d022ff-4ce9-4922-b5a4-f245e35e2aac" xsi:nil="true"/>
    <SubmitterId xmlns="e5d022ff-4ce9-4922-b5a4-f245e35e2aac" xsi:nil="true"/>
    <TPExecutable xmlns="e5d022ff-4ce9-4922-b5a4-f245e35e2aac" xsi:nil="true"/>
    <AssetType xmlns="e5d022ff-4ce9-4922-b5a4-f245e35e2aac">TP</AssetType>
    <CSXUpdate xmlns="e5d022ff-4ce9-4922-b5a4-f245e35e2aac">false</CSXUpdate>
    <BugNumber xmlns="e5d022ff-4ce9-4922-b5a4-f245e35e2aac" xsi:nil="true"/>
    <CSXSubmissionDate xmlns="e5d022ff-4ce9-4922-b5a4-f245e35e2aac" xsi:nil="true"/>
    <ApprovalLog xmlns="e5d022ff-4ce9-4922-b5a4-f245e35e2aac" xsi:nil="true"/>
    <Milestone xmlns="e5d022ff-4ce9-4922-b5a4-f245e35e2aac" xsi:nil="true"/>
    <TPComponent xmlns="e5d022ff-4ce9-4922-b5a4-f245e35e2aac">EXCELFiles</TPComponent>
    <OriginAsset xmlns="e5d022ff-4ce9-4922-b5a4-f245e35e2aac" xsi:nil="true"/>
    <AssetId xmlns="e5d022ff-4ce9-4922-b5a4-f245e35e2aac">TP010073881</AssetId>
    <TPApplication xmlns="e5d022ff-4ce9-4922-b5a4-f245e35e2aac">Excel</TPApplication>
    <TPLaunchHelpLink xmlns="e5d022ff-4ce9-4922-b5a4-f245e35e2aac" xsi:nil="true"/>
    <IntlLocPriority xmlns="e5d022ff-4ce9-4922-b5a4-f245e35e2aac" xsi:nil="true"/>
    <IntlLangReviewer xmlns="e5d022ff-4ce9-4922-b5a4-f245e35e2aac" xsi:nil="true"/>
    <PlannedPubDate xmlns="e5d022ff-4ce9-4922-b5a4-f245e35e2aac" xsi:nil="true"/>
    <CrawlForDependencies xmlns="e5d022ff-4ce9-4922-b5a4-f245e35e2aac">false</CrawlForDependencies>
    <HandoffToMSDN xmlns="e5d022ff-4ce9-4922-b5a4-f245e35e2aac" xsi:nil="true"/>
    <TrustLevel xmlns="e5d022ff-4ce9-4922-b5a4-f245e35e2aac">1 Microsoft Managed Content</TrustLevel>
    <IsSearchable xmlns="e5d022ff-4ce9-4922-b5a4-f245e35e2aac">false</IsSearchable>
    <TPNamespace xmlns="e5d022ff-4ce9-4922-b5a4-f245e35e2aac">EXCEL</TPNamespace>
    <Markets xmlns="e5d022ff-4ce9-4922-b5a4-f245e35e2aac"/>
    <IntlLangReview xmlns="e5d022ff-4ce9-4922-b5a4-f245e35e2aac" xsi:nil="true"/>
    <OutputCachingOn xmlns="e5d022ff-4ce9-4922-b5a4-f245e35e2aac">false</OutputCachingOn>
    <UAProjectedTotalWords xmlns="e5d022ff-4ce9-4922-b5a4-f245e35e2aac" xsi:nil="true"/>
    <APAuthor xmlns="e5d022ff-4ce9-4922-b5a4-f245e35e2aac">
      <UserInfo>
        <DisplayName>REDMOND\cynvey</DisplayName>
        <AccountId>174</AccountId>
        <AccountType/>
      </UserInfo>
    </APAuthor>
    <TPAppVersion xmlns="e5d022ff-4ce9-4922-b5a4-f245e35e2aac">11</TPAppVersion>
    <TPCommandLine xmlns="e5d022ff-4ce9-4922-b5a4-f245e35e2aac">{XL} /t {FilePath}</TPCommandLine>
    <OOCacheId xmlns="e5d022ff-4ce9-4922-b5a4-f245e35e2aac" xsi:nil="true"/>
    <Downloads xmlns="e5d022ff-4ce9-4922-b5a4-f245e35e2aac">0</Downloads>
    <EditorialTags xmlns="e5d022ff-4ce9-4922-b5a4-f245e35e2aac" xsi:nil="true"/>
    <Manager xmlns="e5d022ff-4ce9-4922-b5a4-f245e35e2aac" xsi:nil="true"/>
    <LegacyData xmlns="e5d022ff-4ce9-4922-b5a4-f245e35e2aac" xsi:nil="true"/>
    <Providers xmlns="e5d022ff-4ce9-4922-b5a4-f245e35e2aac" xsi:nil="true"/>
    <PolicheckWords xmlns="e5d022ff-4ce9-4922-b5a4-f245e35e2aac" xsi:nil="true"/>
    <FriendlyTitle xmlns="e5d022ff-4ce9-4922-b5a4-f245e35e2aac" xsi:nil="true"/>
    <TemplateTemplateType xmlns="e5d022ff-4ce9-4922-b5a4-f245e35e2aac">Excel - Macro 12 Default</TemplateTemplateType>
    <BlockPublish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47644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543866-0311-4A3C-B41F-5A6B85FD712D}"/>
</file>

<file path=customXml/itemProps2.xml><?xml version="1.0" encoding="utf-8"?>
<ds:datastoreItem xmlns:ds="http://schemas.openxmlformats.org/officeDocument/2006/customXml" ds:itemID="{0076DFE4-BEF9-45DD-8EE4-358FA6C07B70}"/>
</file>

<file path=customXml/itemProps3.xml><?xml version="1.0" encoding="utf-8"?>
<ds:datastoreItem xmlns:ds="http://schemas.openxmlformats.org/officeDocument/2006/customXml" ds:itemID="{BB062332-6AF2-46D3-B6D5-C730C511F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Agenda Amortização Empréstimo</vt:lpstr>
      <vt:lpstr>Anos_do_Empréstimo</vt:lpstr>
      <vt:lpstr>Cum_Int</vt:lpstr>
      <vt:lpstr>Dados</vt:lpstr>
      <vt:lpstr>Data_de_Pagamento</vt:lpstr>
      <vt:lpstr>Impressão_Completa</vt:lpstr>
      <vt:lpstr>Início_do_Empréstimo</vt:lpstr>
      <vt:lpstr>Int</vt:lpstr>
      <vt:lpstr>Núm_Pagto</vt:lpstr>
      <vt:lpstr>Núm_Pgto_Por_Ano</vt:lpstr>
      <vt:lpstr>Pagamento_Extra</vt:lpstr>
      <vt:lpstr>Pagamento_Mensal_Agendado</vt:lpstr>
      <vt:lpstr>Pagamentos_Extras_Agendados</vt:lpstr>
      <vt:lpstr>Pagto_Total</vt:lpstr>
      <vt:lpstr>Pgto_Agend</vt:lpstr>
      <vt:lpstr>Princ</vt:lpstr>
      <vt:lpstr>'Agenda Amortização Empréstimo'!Print_Area</vt:lpstr>
      <vt:lpstr>'Agenda Amortização Empréstimo'!Print_Titles</vt:lpstr>
      <vt:lpstr>Sal_Fin</vt:lpstr>
      <vt:lpstr>Sal_Ini</vt:lpstr>
      <vt:lpstr>Taxa_de_Juros</vt:lpstr>
      <vt:lpstr>Taxa_de_Juros_Agendada</vt:lpstr>
      <vt:lpstr>Total_de_Juros</vt:lpstr>
      <vt:lpstr>Valor_do_Empréstimo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schedule</dc:title>
  <dc:subject/>
  <dc:creator>Microsoft Corporation</dc:creator>
  <cp:keywords/>
  <dc:description/>
  <cp:lastModifiedBy>AWS CFM Account</cp:lastModifiedBy>
  <dcterms:created xsi:type="dcterms:W3CDTF">2006-09-15T19:51:41Z</dcterms:created>
  <dcterms:modified xsi:type="dcterms:W3CDTF">2012-05-24T15:24:39Z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1046</vt:i4>
  </property>
  <property fmtid="{D5CDD505-2E9C-101B-9397-08002B2CF9AE}" pid="3" name="_Version">
    <vt:lpwstr>0908</vt:lpwstr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12;#427;#Template 14;#393;#Excel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2312000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