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9"/>
  <workbookPr filterPrivacy="1" codeName="ThisWorkbook"/>
  <xr:revisionPtr revIDLastSave="0" documentId="13_ncr:1_{02B4ED10-D873-48F9-BC8F-5428720FFB4E}" xr6:coauthVersionLast="45" xr6:coauthVersionMax="45" xr10:uidLastSave="{00000000-0000-0000-0000-000000000000}"/>
  <bookViews>
    <workbookView xWindow="-120" yWindow="-120" windowWidth="28830" windowHeight="16110" xr2:uid="{00000000-000D-0000-FFFF-FFFF00000000}"/>
  </bookViews>
  <sheets>
    <sheet name="Histórias" sheetId="1" r:id="rId1"/>
    <sheet name="Envios" sheetId="3" r:id="rId2"/>
    <sheet name="Publicações" sheetId="4" r:id="rId3"/>
  </sheets>
  <definedNames>
    <definedName name="Lista_Histórias">Tabela_Histórias[Título]</definedName>
    <definedName name="Lista_Publicações">Tabela_Publicações[Nome]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  <c r="F10" i="3" l="1"/>
  <c r="B10" i="3"/>
  <c r="G5" i="4" l="1"/>
  <c r="F5" i="4"/>
  <c r="E5" i="4"/>
  <c r="G7" i="4"/>
  <c r="F7" i="4"/>
  <c r="E7" i="4"/>
  <c r="G6" i="4"/>
  <c r="F9" i="3"/>
  <c r="B9" i="3"/>
  <c r="B8" i="3"/>
  <c r="F6" i="4"/>
  <c r="E6" i="4"/>
  <c r="F6" i="3"/>
  <c r="B6" i="3"/>
  <c r="B7" i="3"/>
  <c r="F7" i="3"/>
  <c r="B5" i="3"/>
</calcChain>
</file>

<file path=xl/sharedStrings.xml><?xml version="1.0" encoding="utf-8"?>
<sst xmlns="http://schemas.openxmlformats.org/spreadsheetml/2006/main" count="74" uniqueCount="45">
  <si>
    <t>Título</t>
  </si>
  <si>
    <t>Ligação ao Anoitecer</t>
  </si>
  <si>
    <t>O Papel de Parede Azul</t>
  </si>
  <si>
    <t>Amor após Amor</t>
  </si>
  <si>
    <t>O Terno mais Perigoso</t>
  </si>
  <si>
    <t>A Missão Lendária</t>
  </si>
  <si>
    <t>Tempo Herdado</t>
  </si>
  <si>
    <t>Status</t>
  </si>
  <si>
    <t>Concluído</t>
  </si>
  <si>
    <t>Em Andamento</t>
  </si>
  <si>
    <t>Contagem de Palavras</t>
  </si>
  <si>
    <t>Tipo de História</t>
  </si>
  <si>
    <t>Conto</t>
  </si>
  <si>
    <t>Postagem de blog</t>
  </si>
  <si>
    <t>Promoção</t>
  </si>
  <si>
    <t>Resumo</t>
  </si>
  <si>
    <t>Suspense leve sobre um detetive disfarçado.</t>
  </si>
  <si>
    <t>História inspiradora de design residencial.</t>
  </si>
  <si>
    <t>Uma história de segunda chance no amor.</t>
  </si>
  <si>
    <t>Material publicitário para um designer de camiseta.</t>
  </si>
  <si>
    <t>História rápida de uma missão espacial.</t>
  </si>
  <si>
    <t>Artigo esportivo sobre a última partida.</t>
  </si>
  <si>
    <t xml:space="preserve"> </t>
  </si>
  <si>
    <t>Data 
Enviado</t>
  </si>
  <si>
    <t>Título da História</t>
  </si>
  <si>
    <t>Nome da Publicação</t>
  </si>
  <si>
    <t>Young at Heart Magazine</t>
  </si>
  <si>
    <t>Digital Grounds</t>
  </si>
  <si>
    <t>Get This!</t>
  </si>
  <si>
    <t>Recusado</t>
  </si>
  <si>
    <t>Aceito</t>
  </si>
  <si>
    <t>Enviado</t>
  </si>
  <si>
    <t>Data 
Publicado</t>
  </si>
  <si>
    <t>Pagamento 
Recebido</t>
  </si>
  <si>
    <t>Nome</t>
  </si>
  <si>
    <t>Tipo</t>
  </si>
  <si>
    <t>SFWA</t>
  </si>
  <si>
    <t>Prazos</t>
  </si>
  <si>
    <t>Duas semanas após a solicitação</t>
  </si>
  <si>
    <t>Todo 3ª dia do mês</t>
  </si>
  <si>
    <t>Todas às segundas-feiras</t>
  </si>
  <si>
    <t>Total 
Envios</t>
  </si>
  <si>
    <t>Total
Aceito</t>
  </si>
  <si>
    <t>Total 
Lucros</t>
  </si>
  <si>
    <t>Outro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</si>
</sst>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5" x14ac:knownFonts="1">
    <font>
      <sz val="10"/>
      <color theme="1" tint="0.14996795556505021"/>
      <name val="Lucida Fax"/>
      <family val="2"/>
      <scheme val="minor"/>
    </font>
    <font>
      <sz val="11"/>
      <color theme="1"/>
      <name val="Lucida Fax"/>
      <family val="2"/>
      <scheme val="minor"/>
    </font>
    <font>
      <sz val="10"/>
      <color theme="1" tint="0.14999847407452621"/>
      <name val="Lucida Fax"/>
      <family val="2"/>
      <scheme val="minor"/>
    </font>
    <font>
      <sz val="10"/>
      <color theme="1" tint="0.249977111117893"/>
      <name val="Lucida Fax"/>
      <family val="2"/>
      <scheme val="minor"/>
    </font>
    <font>
      <sz val="11"/>
      <color theme="1" tint="0.14999847407452621"/>
      <name val="Consolas"/>
      <family val="3"/>
      <scheme val="major"/>
    </font>
    <font>
      <sz val="10"/>
      <color theme="1" tint="0.14999847407452621"/>
      <name val="Lucida Fax"/>
      <family val="1"/>
      <scheme val="minor"/>
    </font>
    <font>
      <sz val="10"/>
      <color theme="1" tint="0.249977111117893"/>
      <name val="Lucida Fax"/>
      <family val="1"/>
      <scheme val="minor"/>
    </font>
    <font>
      <sz val="10"/>
      <color rgb="FF262626"/>
      <name val="Lucida Fax"/>
      <family val="1"/>
      <scheme val="minor"/>
    </font>
    <font>
      <sz val="10"/>
      <color theme="1" tint="0.14996795556505021"/>
      <name val="Lucida Fax"/>
      <family val="2"/>
      <scheme val="minor"/>
    </font>
    <font>
      <sz val="18"/>
      <color theme="3"/>
      <name val="Consolas"/>
      <family val="2"/>
      <scheme val="major"/>
    </font>
    <font>
      <b/>
      <sz val="15"/>
      <color theme="3"/>
      <name val="Lucida Fax"/>
      <family val="2"/>
      <scheme val="minor"/>
    </font>
    <font>
      <b/>
      <sz val="13"/>
      <color theme="3"/>
      <name val="Lucida Fax"/>
      <family val="2"/>
      <scheme val="minor"/>
    </font>
    <font>
      <b/>
      <sz val="11"/>
      <color theme="3"/>
      <name val="Lucida Fax"/>
      <family val="2"/>
      <scheme val="minor"/>
    </font>
    <font>
      <sz val="11"/>
      <color rgb="FF006100"/>
      <name val="Lucida Fax"/>
      <family val="2"/>
      <scheme val="minor"/>
    </font>
    <font>
      <sz val="11"/>
      <color rgb="FF9C0006"/>
      <name val="Lucida Fax"/>
      <family val="2"/>
      <scheme val="minor"/>
    </font>
    <font>
      <sz val="11"/>
      <color rgb="FF9C5700"/>
      <name val="Lucida Fax"/>
      <family val="2"/>
      <scheme val="minor"/>
    </font>
    <font>
      <sz val="11"/>
      <color rgb="FF3F3F76"/>
      <name val="Lucida Fax"/>
      <family val="2"/>
      <scheme val="minor"/>
    </font>
    <font>
      <b/>
      <sz val="11"/>
      <color rgb="FF3F3F3F"/>
      <name val="Lucida Fax"/>
      <family val="2"/>
      <scheme val="minor"/>
    </font>
    <font>
      <b/>
      <sz val="11"/>
      <color rgb="FFFA7D00"/>
      <name val="Lucida Fax"/>
      <family val="2"/>
      <scheme val="minor"/>
    </font>
    <font>
      <sz val="11"/>
      <color rgb="FFFA7D00"/>
      <name val="Lucida Fax"/>
      <family val="2"/>
      <scheme val="minor"/>
    </font>
    <font>
      <b/>
      <sz val="11"/>
      <color theme="0"/>
      <name val="Lucida Fax"/>
      <family val="2"/>
      <scheme val="minor"/>
    </font>
    <font>
      <sz val="11"/>
      <color rgb="FFFF0000"/>
      <name val="Lucida Fax"/>
      <family val="2"/>
      <scheme val="minor"/>
    </font>
    <font>
      <i/>
      <sz val="11"/>
      <color rgb="FF7F7F7F"/>
      <name val="Lucida Fax"/>
      <family val="2"/>
      <scheme val="minor"/>
    </font>
    <font>
      <b/>
      <sz val="11"/>
      <color theme="1"/>
      <name val="Lucida Fax"/>
      <family val="2"/>
      <scheme val="minor"/>
    </font>
    <font>
      <sz val="11"/>
      <color theme="0"/>
      <name val="Lucida Fax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 inden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166" fontId="7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numFmt numFmtId="166" formatCode="&quot;R$&quot;\ 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66" formatCode="&quot;R$&quot;\ 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family val="1"/>
        <scheme val="minor"/>
      </font>
      <numFmt numFmtId="166" formatCode="&quot;R$&quot;\ 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166" formatCode="&quot;R$&quot;\ 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numFmt numFmtId="0" formatCode="General"/>
      <alignment horizontal="center" vertical="center" textRotation="0" wrapText="1" indent="0" justifyLastLine="0" shrinkToFit="0" readingOrder="0"/>
    </dxf>
    <dxf>
      <font>
        <color theme="0"/>
      </font>
      <fill>
        <patternFill>
          <bgColor theme="1" tint="0.14996795556505021"/>
        </patternFill>
      </fill>
      <border>
        <left style="thin">
          <color theme="1" tint="0.34998626667073579"/>
        </left>
        <right style="thin">
          <color theme="1" tint="0.34998626667073579"/>
        </right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numFmt numFmtId="0" formatCode="General"/>
      <alignment horizontal="center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</dxfs>
  <tableStyles count="1" defaultTableStyle="TableStyleMedium2" defaultPivotStyle="PivotStyleLight16">
    <tableStyle name="TabelaEstiloLeve4 2" pivot="0" count="7" xr9:uid="{00000000-0011-0000-FFFF-FFFF00000000}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RowStripe" dxfId="42"/>
      <tableStyleElement type="firstColumnStripe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2" name="Imagem 1" descr="Imagem de cabeçalho com uma máquina de escrev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9515475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5</xdr:col>
      <xdr:colOff>76200</xdr:colOff>
      <xdr:row>1</xdr:row>
      <xdr:rowOff>1222204</xdr:rowOff>
    </xdr:to>
    <xdr:sp macro="" textlink="">
      <xdr:nvSpPr>
        <xdr:cNvPr id="9" name="Caixa de texto 8" descr="História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33400" y="450679"/>
          <a:ext cx="50292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pt-br" sz="3600">
              <a:solidFill>
                <a:sysClr val="windowText" lastClr="000000"/>
              </a:solidFill>
              <a:latin typeface="Consolas" panose="020B0609020204030204" pitchFamily="49" charset="0"/>
            </a:rPr>
            <a:t>Histórias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1370925</xdr:colOff>
      <xdr:row>2</xdr:row>
      <xdr:rowOff>0</xdr:rowOff>
    </xdr:to>
    <xdr:pic>
      <xdr:nvPicPr>
        <xdr:cNvPr id="4" name="Imagem 3" descr="Imagem de cabeçalho com uma máquina de escrev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9514800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4</xdr:col>
      <xdr:colOff>257176</xdr:colOff>
      <xdr:row>1</xdr:row>
      <xdr:rowOff>1222204</xdr:rowOff>
    </xdr:to>
    <xdr:sp macro="" textlink="">
      <xdr:nvSpPr>
        <xdr:cNvPr id="3" name="Caixa de texto 2" descr="Envio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3400" y="450679"/>
          <a:ext cx="534352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pt-br" sz="3600">
              <a:latin typeface="Consolas" panose="020B0609020204030204" pitchFamily="49" charset="0"/>
            </a:rPr>
            <a:t>Envios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0</xdr:rowOff>
    </xdr:from>
    <xdr:to>
      <xdr:col>6</xdr:col>
      <xdr:colOff>1266149</xdr:colOff>
      <xdr:row>2</xdr:row>
      <xdr:rowOff>0</xdr:rowOff>
    </xdr:to>
    <xdr:pic>
      <xdr:nvPicPr>
        <xdr:cNvPr id="4" name="Imagem 3" descr="Imagem de cabeçalho com uma máquina de escreve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14300"/>
          <a:ext cx="9514800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4</xdr:col>
      <xdr:colOff>238125</xdr:colOff>
      <xdr:row>1</xdr:row>
      <xdr:rowOff>1222204</xdr:rowOff>
    </xdr:to>
    <xdr:sp macro="" textlink="">
      <xdr:nvSpPr>
        <xdr:cNvPr id="3" name="Caixa de texto 2" descr="Publicaçõe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33400" y="450679"/>
          <a:ext cx="5324475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pt-br" sz="3600">
              <a:latin typeface="Consolas" panose="020B0609020204030204" pitchFamily="49" charset="0"/>
            </a:rPr>
            <a:t>Publicações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Histórias" displayName="Tabela_Histórias" ref="B4:F10" headerRowDxfId="40" dataDxfId="39">
  <autoFilter ref="B4:F10" xr:uid="{00000000-0009-0000-0100-000001000000}"/>
  <tableColumns count="5">
    <tableColumn id="1" xr3:uid="{00000000-0010-0000-0000-000001000000}" name="Título" totalsRowLabel="Total" dataDxfId="38" totalsRowDxfId="37"/>
    <tableColumn id="2" xr3:uid="{00000000-0010-0000-0000-000002000000}" name="Status" dataDxfId="36" totalsRowDxfId="35"/>
    <tableColumn id="3" xr3:uid="{00000000-0010-0000-0000-000003000000}" name="Contagem de Palavras" dataDxfId="34" totalsRowDxfId="33"/>
    <tableColumn id="4" xr3:uid="{00000000-0010-0000-0000-000004000000}" name="Tipo de História" dataDxfId="32" totalsRowDxfId="31"/>
    <tableColumn id="5" xr3:uid="{00000000-0010-0000-0000-000005000000}" name="Resumo" totalsRowFunction="count" dataDxfId="30" totalsRowDxfId="29"/>
  </tableColumns>
  <tableStyleInfo name="TabelaEstiloLeve4 2" showFirstColumn="0" showLastColumn="0" showRowStripes="1" showColumnStripes="0"/>
  <extLst>
    <ext xmlns:x14="http://schemas.microsoft.com/office/spreadsheetml/2009/9/main" uri="{504A1905-F514-4f6f-8877-14C23A59335A}">
      <x14:table altTextSummary="Tabela contendo dados sobre suas história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Envios" displayName="Tabela_Envios" ref="B4:G11" headerRowDxfId="27" dataDxfId="26">
  <autoFilter ref="B4:G11" xr:uid="{00000000-0009-0000-0100-000002000000}"/>
  <tableColumns count="6">
    <tableColumn id="1" xr3:uid="{00000000-0010-0000-0100-000001000000}" name="Data _x000a_Enviado" totalsRowLabel="Total" dataDxfId="25" totalsRowDxfId="24"/>
    <tableColumn id="2" xr3:uid="{00000000-0010-0000-0100-000002000000}" name="Título da História" dataDxfId="23" totalsRowDxfId="22"/>
    <tableColumn id="3" xr3:uid="{00000000-0010-0000-0100-000003000000}" name="Nome da Publicação" dataDxfId="21" totalsRowDxfId="20"/>
    <tableColumn id="4" xr3:uid="{00000000-0010-0000-0100-000004000000}" name="Status" dataDxfId="19" totalsRowDxfId="18"/>
    <tableColumn id="5" xr3:uid="{00000000-0010-0000-0100-000005000000}" name="Data _x000a_Publicado" dataDxfId="17" totalsRowDxfId="16"/>
    <tableColumn id="6" xr3:uid="{00000000-0010-0000-0100-000006000000}" name="Pagamento _x000a_Recebido" totalsRowFunction="sum" dataDxfId="15" totalsRowDxfId="14"/>
  </tableColumns>
  <tableStyleInfo name="TabelaEstiloLeve4 2" showFirstColumn="0" showLastColumn="0" showRowStripes="1" showColumnStripes="0"/>
  <extLst>
    <ext xmlns:x14="http://schemas.microsoft.com/office/spreadsheetml/2009/9/main" uri="{504A1905-F514-4f6f-8877-14C23A59335A}">
      <x14:table altTextSummary="Tabela contendo dados sobre seus envio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Publicações" displayName="Tabela_Publicações" ref="B4:G7" headerRowDxfId="13" dataDxfId="12">
  <autoFilter ref="B4:G7" xr:uid="{00000000-0009-0000-0100-000003000000}"/>
  <tableColumns count="6">
    <tableColumn id="1" xr3:uid="{00000000-0010-0000-0200-000001000000}" name="Nome" totalsRowLabel="Total" dataDxfId="11" totalsRowDxfId="10"/>
    <tableColumn id="2" xr3:uid="{00000000-0010-0000-0200-000002000000}" name="Tipo" dataDxfId="9" totalsRowDxfId="8"/>
    <tableColumn id="6" xr3:uid="{00000000-0010-0000-0200-000006000000}" name="Prazos" dataDxfId="7" totalsRowDxfId="6"/>
    <tableColumn id="3" xr3:uid="{00000000-0010-0000-0200-000003000000}" name="Total _x000a_Envios" dataDxfId="5" totalsRowDxfId="4">
      <calculatedColumnFormula>COUNTIF(Tabela_Envios[Nome da Publicação],Tabela_Publicações[[#This Row],[Nome]])</calculatedColumnFormula>
    </tableColumn>
    <tableColumn id="4" xr3:uid="{00000000-0010-0000-0200-000004000000}" name="Total_x000a_Aceito" dataDxfId="3" totalsRowDxfId="2">
      <calculatedColumnFormula>COUNTIFS(Tabela_Envios[Nome da Publicação],Tabela_Publicações[[#This Row],[Nome]],Tabela_Envios[Status],"Aceito")</calculatedColumnFormula>
    </tableColumn>
    <tableColumn id="5" xr3:uid="{00000000-0010-0000-0200-000005000000}" name="Total _x000a_Lucros" totalsRowFunction="sum" dataDxfId="1" totalsRowDxfId="0">
      <calculatedColumnFormula>SUMIF(Tabela_Envios[Nome da Publicação],Tabela_Publicações[[#This Row],[Nome]],Tabela_Envios[Pagamento 
Recebido])</calculatedColumnFormula>
    </tableColumn>
  </tableColumns>
  <tableStyleInfo name="TabelaEstiloLeve4 2" showFirstColumn="0" showLastColumn="0" showRowStripes="1" showColumnStripes="0"/>
  <extLst>
    <ext xmlns:x14="http://schemas.microsoft.com/office/spreadsheetml/2009/9/main" uri="{504A1905-F514-4f6f-8877-14C23A59335A}">
      <x14:table altTextSummary="Tabela contendo dados sobre publicações diferentes"/>
    </ext>
  </extLst>
</table>
</file>

<file path=xl/theme/theme1.xml><?xml version="1.0" encoding="utf-8"?>
<a:theme xmlns:a="http://schemas.openxmlformats.org/drawingml/2006/main" name="Office Theme">
  <a:themeElements>
    <a:clrScheme name="Custom 80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B556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3">
      <a:majorFont>
        <a:latin typeface="Consolas"/>
        <a:ea typeface=""/>
        <a:cs typeface=""/>
      </a:majorFont>
      <a:minorFont>
        <a:latin typeface="Lucida Fax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10"/>
  <sheetViews>
    <sheetView showGridLines="0" tabSelected="1" zoomScaleNormal="100" workbookViewId="0"/>
  </sheetViews>
  <sheetFormatPr defaultColWidth="9" defaultRowHeight="21" customHeight="1" x14ac:dyDescent="0.2"/>
  <cols>
    <col min="1" max="1" width="1.5" style="2" customWidth="1"/>
    <col min="2" max="2" width="24.5" style="13" customWidth="1"/>
    <col min="3" max="3" width="14.625" style="14" customWidth="1"/>
    <col min="4" max="4" width="17.875" style="14" customWidth="1"/>
    <col min="5" max="5" width="21.75" style="14" customWidth="1"/>
    <col min="6" max="6" width="46.125" style="13" customWidth="1"/>
    <col min="7" max="8" width="1.625" style="2" customWidth="1"/>
    <col min="9" max="11" width="1.5" style="2" customWidth="1"/>
    <col min="12" max="16384" width="9" style="2"/>
  </cols>
  <sheetData>
    <row r="1" spans="2:7" ht="9" customHeight="1" x14ac:dyDescent="0.2">
      <c r="G1" s="4" t="s">
        <v>22</v>
      </c>
    </row>
    <row r="2" spans="2:7" s="9" customFormat="1" ht="123" customHeight="1" x14ac:dyDescent="0.2">
      <c r="B2" s="17"/>
      <c r="C2" s="18"/>
      <c r="D2" s="18"/>
      <c r="E2" s="18"/>
      <c r="F2" s="19"/>
    </row>
    <row r="3" spans="2:7" ht="28.5" customHeight="1" x14ac:dyDescent="0.2"/>
    <row r="4" spans="2:7" ht="39.950000000000003" customHeight="1" x14ac:dyDescent="0.2">
      <c r="B4" s="16" t="s">
        <v>0</v>
      </c>
      <c r="C4" s="12" t="s">
        <v>7</v>
      </c>
      <c r="D4" s="12" t="s">
        <v>10</v>
      </c>
      <c r="E4" s="12" t="s">
        <v>11</v>
      </c>
      <c r="F4" s="16" t="s">
        <v>15</v>
      </c>
    </row>
    <row r="5" spans="2:7" ht="21" customHeight="1" x14ac:dyDescent="0.2">
      <c r="B5" s="1" t="s">
        <v>1</v>
      </c>
      <c r="C5" s="2" t="s">
        <v>8</v>
      </c>
      <c r="D5" s="3">
        <v>5710</v>
      </c>
      <c r="E5" s="2" t="s">
        <v>12</v>
      </c>
      <c r="F5" s="1" t="s">
        <v>16</v>
      </c>
    </row>
    <row r="6" spans="2:7" ht="21" customHeight="1" x14ac:dyDescent="0.2">
      <c r="B6" s="1" t="s">
        <v>2</v>
      </c>
      <c r="C6" s="2" t="s">
        <v>8</v>
      </c>
      <c r="D6" s="3">
        <v>4525</v>
      </c>
      <c r="E6" s="2" t="s">
        <v>12</v>
      </c>
      <c r="F6" s="1" t="s">
        <v>17</v>
      </c>
    </row>
    <row r="7" spans="2:7" ht="21" customHeight="1" x14ac:dyDescent="0.2">
      <c r="B7" s="1" t="s">
        <v>3</v>
      </c>
      <c r="C7" s="2" t="s">
        <v>8</v>
      </c>
      <c r="D7" s="3">
        <v>438</v>
      </c>
      <c r="E7" s="2" t="s">
        <v>13</v>
      </c>
      <c r="F7" s="1" t="s">
        <v>18</v>
      </c>
    </row>
    <row r="8" spans="2:7" ht="21" customHeight="1" x14ac:dyDescent="0.2">
      <c r="B8" s="1" t="s">
        <v>4</v>
      </c>
      <c r="C8" s="2" t="s">
        <v>9</v>
      </c>
      <c r="D8" s="3">
        <v>550</v>
      </c>
      <c r="E8" s="2" t="s">
        <v>14</v>
      </c>
      <c r="F8" s="1" t="s">
        <v>19</v>
      </c>
    </row>
    <row r="9" spans="2:7" ht="21" customHeight="1" x14ac:dyDescent="0.2">
      <c r="B9" s="1" t="s">
        <v>5</v>
      </c>
      <c r="C9" s="2" t="s">
        <v>8</v>
      </c>
      <c r="D9" s="3">
        <v>520</v>
      </c>
      <c r="E9" s="2" t="s">
        <v>13</v>
      </c>
      <c r="F9" s="1" t="s">
        <v>20</v>
      </c>
    </row>
    <row r="10" spans="2:7" ht="21" customHeight="1" x14ac:dyDescent="0.2">
      <c r="B10" s="21" t="s">
        <v>6</v>
      </c>
      <c r="C10" s="22" t="s">
        <v>8</v>
      </c>
      <c r="D10" s="23">
        <v>290</v>
      </c>
      <c r="E10" s="22" t="s">
        <v>13</v>
      </c>
      <c r="F10" s="21" t="s">
        <v>21</v>
      </c>
    </row>
  </sheetData>
  <dataValidations count="7">
    <dataValidation type="list" allowBlank="1" showInputMessage="1" showErrorMessage="1" sqref="C5:C10" xr:uid="{00000000-0002-0000-0000-000000000000}">
      <formula1>"Em Andamento, Concluído, Pausa"</formula1>
    </dataValidation>
    <dataValidation allowBlank="1" showInputMessage="1" showErrorMessage="1" promptTitle="Controlador de envios de escrita" prompt="_x000a_Use esta guia para registrar detalhes de suas histórias. _x000a__x000a_Insira os mercados disponíveis na guia Publicações. _x000a__x000a_Use a guia Envios para acompanhar seus envios de escrita." sqref="A1" xr:uid="{00000000-0002-0000-0000-000002000000}"/>
    <dataValidation allowBlank="1" showInputMessage="1" showErrorMessage="1" prompt="Insira o título da história nesta coluna" sqref="B4" xr:uid="{00000000-0002-0000-0000-000003000000}"/>
    <dataValidation allowBlank="1" showInputMessage="1" showErrorMessage="1" prompt="Selecione o status da história nas opções da lista suspensa" sqref="C4" xr:uid="{00000000-0002-0000-0000-000004000000}"/>
    <dataValidation allowBlank="1" showInputMessage="1" showErrorMessage="1" prompt="Insira a contagem de palavras da história nesta coluna" sqref="D4" xr:uid="{00000000-0002-0000-0000-000005000000}"/>
    <dataValidation allowBlank="1" showInputMessage="1" showErrorMessage="1" prompt="Insira o tipo da história nesta coluna" sqref="E4" xr:uid="{00000000-0002-0000-0000-000006000000}"/>
    <dataValidation allowBlank="1" showInputMessage="1" showErrorMessage="1" prompt="Insira um resumo rápido da história nesta coluna" sqref="F4" xr:uid="{00000000-0002-0000-0000-000007000000}"/>
  </dataValidations>
  <printOptions horizontalCentered="1"/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H11"/>
  <sheetViews>
    <sheetView showGridLines="0" zoomScaleNormal="100" workbookViewId="0"/>
  </sheetViews>
  <sheetFormatPr defaultColWidth="9" defaultRowHeight="21" customHeight="1" x14ac:dyDescent="0.2"/>
  <cols>
    <col min="1" max="1" width="1.5" style="7" customWidth="1"/>
    <col min="2" max="2" width="14.625" style="7" customWidth="1"/>
    <col min="3" max="3" width="28.625" style="6" customWidth="1"/>
    <col min="4" max="4" width="31" style="6" customWidth="1"/>
    <col min="5" max="5" width="14.625" style="7" customWidth="1"/>
    <col min="6" max="7" width="18" style="7" customWidth="1"/>
    <col min="8" max="9" width="1.625" style="7" customWidth="1"/>
    <col min="10" max="12" width="1.5" style="7" customWidth="1"/>
    <col min="13" max="16384" width="9" style="7"/>
  </cols>
  <sheetData>
    <row r="1" spans="2:8" ht="9" customHeight="1" x14ac:dyDescent="0.2">
      <c r="H1" s="8" t="s">
        <v>22</v>
      </c>
    </row>
    <row r="2" spans="2:8" s="11" customFormat="1" ht="123" customHeight="1" x14ac:dyDescent="0.2">
      <c r="B2" s="24"/>
      <c r="C2" s="10"/>
      <c r="D2" s="10"/>
    </row>
    <row r="3" spans="2:8" ht="28.5" customHeight="1" x14ac:dyDescent="0.2"/>
    <row r="4" spans="2:8" ht="39.950000000000003" customHeight="1" x14ac:dyDescent="0.2">
      <c r="B4" s="12" t="s">
        <v>23</v>
      </c>
      <c r="C4" s="12" t="s">
        <v>24</v>
      </c>
      <c r="D4" s="12" t="s">
        <v>25</v>
      </c>
      <c r="E4" s="12" t="s">
        <v>7</v>
      </c>
      <c r="F4" s="12" t="s">
        <v>32</v>
      </c>
      <c r="G4" s="12" t="s">
        <v>33</v>
      </c>
    </row>
    <row r="5" spans="2:8" ht="21" customHeight="1" x14ac:dyDescent="0.2">
      <c r="B5" s="5">
        <f ca="1">TODAY()-21</f>
        <v>43735</v>
      </c>
      <c r="C5" s="6" t="s">
        <v>1</v>
      </c>
      <c r="D5" s="6" t="s">
        <v>26</v>
      </c>
      <c r="E5" s="7" t="s">
        <v>29</v>
      </c>
      <c r="F5" s="5"/>
      <c r="G5" s="25"/>
    </row>
    <row r="6" spans="2:8" ht="21" customHeight="1" x14ac:dyDescent="0.2">
      <c r="B6" s="5">
        <f ca="1">TODAY()-9</f>
        <v>43747</v>
      </c>
      <c r="C6" s="6" t="s">
        <v>2</v>
      </c>
      <c r="D6" s="6" t="s">
        <v>26</v>
      </c>
      <c r="E6" s="20" t="s">
        <v>30</v>
      </c>
      <c r="F6" s="5">
        <f ca="1">TODAY()-4</f>
        <v>43752</v>
      </c>
      <c r="G6" s="25">
        <v>300</v>
      </c>
    </row>
    <row r="7" spans="2:8" ht="21" customHeight="1" x14ac:dyDescent="0.2">
      <c r="B7" s="5">
        <f ca="1">TODAY()-9</f>
        <v>43747</v>
      </c>
      <c r="C7" s="6" t="s">
        <v>2</v>
      </c>
      <c r="D7" s="6" t="s">
        <v>27</v>
      </c>
      <c r="E7" s="7" t="s">
        <v>30</v>
      </c>
      <c r="F7" s="5">
        <f ca="1">TODAY()-2</f>
        <v>43754</v>
      </c>
      <c r="G7" s="25">
        <v>350</v>
      </c>
    </row>
    <row r="8" spans="2:8" ht="21" customHeight="1" x14ac:dyDescent="0.2">
      <c r="B8" s="5">
        <f ca="1">TODAY()-7</f>
        <v>43749</v>
      </c>
      <c r="C8" s="6" t="s">
        <v>3</v>
      </c>
      <c r="D8" s="6" t="s">
        <v>28</v>
      </c>
      <c r="E8" s="7" t="s">
        <v>31</v>
      </c>
      <c r="F8" s="5"/>
      <c r="G8" s="25"/>
    </row>
    <row r="9" spans="2:8" ht="21" customHeight="1" x14ac:dyDescent="0.2">
      <c r="B9" s="5">
        <f ca="1">TODAY()-6</f>
        <v>43750</v>
      </c>
      <c r="C9" s="6" t="s">
        <v>5</v>
      </c>
      <c r="D9" s="6" t="s">
        <v>27</v>
      </c>
      <c r="E9" s="7" t="s">
        <v>30</v>
      </c>
      <c r="F9" s="5">
        <f ca="1">TODAY()-4</f>
        <v>43752</v>
      </c>
      <c r="G9" s="25">
        <v>150</v>
      </c>
    </row>
    <row r="10" spans="2:8" ht="21" customHeight="1" x14ac:dyDescent="0.2">
      <c r="B10" s="5">
        <f ca="1">TODAY()-6</f>
        <v>43750</v>
      </c>
      <c r="C10" s="6" t="s">
        <v>6</v>
      </c>
      <c r="D10" s="6" t="s">
        <v>28</v>
      </c>
      <c r="E10" s="7" t="s">
        <v>30</v>
      </c>
      <c r="F10" s="5">
        <f ca="1">TODAY()-3</f>
        <v>43753</v>
      </c>
      <c r="G10" s="25">
        <v>100</v>
      </c>
    </row>
    <row r="11" spans="2:8" ht="21" customHeight="1" x14ac:dyDescent="0.2">
      <c r="B11" s="5">
        <f ca="1">TODAY()-6</f>
        <v>43750</v>
      </c>
      <c r="C11" s="6" t="s">
        <v>6</v>
      </c>
      <c r="D11" s="6" t="s">
        <v>27</v>
      </c>
      <c r="E11" s="7" t="s">
        <v>31</v>
      </c>
      <c r="F11" s="5"/>
      <c r="G11" s="25"/>
    </row>
  </sheetData>
  <conditionalFormatting sqref="E5:E11">
    <cfRule type="cellIs" dxfId="28" priority="1" operator="equal">
      <formula>"Aceito"</formula>
    </cfRule>
  </conditionalFormatting>
  <dataValidations count="10">
    <dataValidation type="list" allowBlank="1" showInputMessage="1" showErrorMessage="1" sqref="D5:D11" xr:uid="{00000000-0002-0000-0100-000000000000}">
      <formula1>Lista_Publicações</formula1>
    </dataValidation>
    <dataValidation type="list" allowBlank="1" showInputMessage="1" showErrorMessage="1" sqref="C5:C11" xr:uid="{00000000-0002-0000-0100-000001000000}">
      <formula1>Lista_Histórias</formula1>
    </dataValidation>
    <dataValidation type="list" allowBlank="1" showInputMessage="1" showErrorMessage="1" sqref="E5:E11" xr:uid="{00000000-0002-0000-0100-000002000000}">
      <formula1>"Enviado, Aceito, Recusado, Pausada, Retirada"</formula1>
    </dataValidation>
    <dataValidation allowBlank="1" showInputMessage="1" showErrorMessage="1" prompt="Insira os envios de escrita na tabela abaixo. x000a__x000a_A coluna C é um campo suspenso na guia Histórias. A coluna D é um campo suspenso na guia Publicações." sqref="A1" xr:uid="{00000000-0002-0000-0100-000003000000}"/>
    <dataValidation allowBlank="1" showInputMessage="1" showErrorMessage="1" prompt="Insira a data de envio da história nesta coluna" sqref="B4" xr:uid="{00000000-0002-0000-0100-000004000000}"/>
    <dataValidation allowBlank="1" showInputMessage="1" showErrorMessage="1" prompt="Selecione o título da história na lista suspensa._x000a__x000a_As opções da lista suspensa são automaticamente lidas na guia Histórias." sqref="C4" xr:uid="{00000000-0002-0000-0100-000005000000}"/>
    <dataValidation allowBlank="1" showInputMessage="1" showErrorMessage="1" prompt="Selecione o nome da publicação na lista suspensa._x000a__x000a_As opções da lista suspensa são automaticamente lidas na guia Publicações." sqref="D4" xr:uid="{00000000-0002-0000-0100-000006000000}"/>
    <dataValidation allowBlank="1" showInputMessage="1" showErrorMessage="1" prompt="Selecione o status do envio nas opções da lista suspensa" sqref="E4" xr:uid="{00000000-0002-0000-0100-000007000000}"/>
    <dataValidation allowBlank="1" showInputMessage="1" showErrorMessage="1" prompt="Insira a data de publicação da história nesta coluna" sqref="F4" xr:uid="{00000000-0002-0000-0100-000008000000}"/>
    <dataValidation allowBlank="1" showInputMessage="1" showErrorMessage="1" prompt="Insira o pagamento recebido da história nesta coluna" sqref="G4" xr:uid="{00000000-0002-0000-0100-000009000000}"/>
  </dataValidations>
  <printOptions horizontalCentered="1"/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7"/>
  <sheetViews>
    <sheetView showGridLines="0" zoomScaleNormal="100" workbookViewId="0"/>
  </sheetViews>
  <sheetFormatPr defaultColWidth="9" defaultRowHeight="21" customHeight="1" x14ac:dyDescent="0.2"/>
  <cols>
    <col min="1" max="1" width="1.5" style="14" customWidth="1"/>
    <col min="2" max="2" width="26.625" style="13" customWidth="1"/>
    <col min="3" max="3" width="14.625" style="14" customWidth="1"/>
    <col min="4" max="4" width="36.25" style="13" customWidth="1"/>
    <col min="5" max="5" width="16.125" style="14" customWidth="1"/>
    <col min="6" max="6" width="14.625" style="14" customWidth="1"/>
    <col min="7" max="7" width="16.625" style="14" customWidth="1"/>
    <col min="8" max="9" width="1.625" style="14" customWidth="1"/>
    <col min="10" max="12" width="1.5" style="14" customWidth="1"/>
    <col min="13" max="16384" width="9" style="14"/>
  </cols>
  <sheetData>
    <row r="1" spans="2:8" ht="9" customHeight="1" x14ac:dyDescent="0.2">
      <c r="H1" s="15" t="s">
        <v>22</v>
      </c>
    </row>
    <row r="2" spans="2:8" s="18" customFormat="1" ht="123" customHeight="1" x14ac:dyDescent="0.2">
      <c r="B2" s="17"/>
      <c r="D2" s="19"/>
    </row>
    <row r="3" spans="2:8" ht="28.5" customHeight="1" x14ac:dyDescent="0.2"/>
    <row r="4" spans="2:8" ht="39.950000000000003" customHeight="1" x14ac:dyDescent="0.2">
      <c r="B4" s="16" t="s">
        <v>34</v>
      </c>
      <c r="C4" s="12" t="s">
        <v>35</v>
      </c>
      <c r="D4" s="16" t="s">
        <v>37</v>
      </c>
      <c r="E4" s="12" t="s">
        <v>41</v>
      </c>
      <c r="F4" s="12" t="s">
        <v>42</v>
      </c>
      <c r="G4" s="12" t="s">
        <v>43</v>
      </c>
    </row>
    <row r="5" spans="2:8" ht="21" customHeight="1" x14ac:dyDescent="0.2">
      <c r="B5" s="13" t="s">
        <v>27</v>
      </c>
      <c r="C5" s="14" t="s">
        <v>44</v>
      </c>
      <c r="D5" s="13" t="s">
        <v>38</v>
      </c>
      <c r="E5" s="14">
        <f>COUNTIF(Tabela_Envios[Nome da Publicação],Tabela_Publicações[[#This Row],[Nome]])</f>
        <v>3</v>
      </c>
      <c r="F5" s="14">
        <f>COUNTIFS(Tabela_Envios[Nome da Publicação],Tabela_Publicações[[#This Row],[Nome]],Tabela_Envios[Status],"Aceito")</f>
        <v>2</v>
      </c>
      <c r="G5" s="26">
        <f>SUMIF(Tabela_Envios[Nome da Publicação],Tabela_Publicações[[#This Row],[Nome]],Tabela_Envios[Pagamento 
Recebido])</f>
        <v>500</v>
      </c>
    </row>
    <row r="6" spans="2:8" ht="21" customHeight="1" x14ac:dyDescent="0.2">
      <c r="B6" s="13" t="s">
        <v>26</v>
      </c>
      <c r="C6" s="14" t="s">
        <v>36</v>
      </c>
      <c r="D6" s="13" t="s">
        <v>39</v>
      </c>
      <c r="E6" s="14">
        <f>COUNTIF(Tabela_Envios[Nome da Publicação],Tabela_Publicações[[#This Row],[Nome]])</f>
        <v>2</v>
      </c>
      <c r="F6" s="14">
        <f>COUNTIFS(Tabela_Envios[Nome da Publicação],Tabela_Publicações[[#This Row],[Nome]],Tabela_Envios[Status],"Aceito")</f>
        <v>1</v>
      </c>
      <c r="G6" s="26">
        <f>SUMIF(Tabela_Envios[Nome da Publicação],Tabela_Publicações[[#This Row],[Nome]],Tabela_Envios[Pagamento 
Recebido])</f>
        <v>300</v>
      </c>
    </row>
    <row r="7" spans="2:8" ht="21" customHeight="1" x14ac:dyDescent="0.2">
      <c r="B7" s="13" t="s">
        <v>28</v>
      </c>
      <c r="C7" s="14" t="s">
        <v>36</v>
      </c>
      <c r="D7" s="13" t="s">
        <v>40</v>
      </c>
      <c r="E7" s="14">
        <f>COUNTIF(Tabela_Envios[Nome da Publicação],Tabela_Publicações[[#This Row],[Nome]])</f>
        <v>2</v>
      </c>
      <c r="F7" s="14">
        <f>COUNTIFS(Tabela_Envios[Nome da Publicação],Tabela_Publicações[[#This Row],[Nome]],Tabela_Envios[Status],"Aceito")</f>
        <v>1</v>
      </c>
      <c r="G7" s="26">
        <f>SUMIF(Tabela_Envios[Nome da Publicação],Tabela_Publicações[[#This Row],[Nome]],Tabela_Envios[Pagamento 
Recebido])</f>
        <v>100</v>
      </c>
    </row>
  </sheetData>
  <conditionalFormatting sqref="G5:G7">
    <cfRule type="dataBar" priority="1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{B898CD5E-696C-4CE9-9D43-6671197BD61A}</x14:id>
        </ext>
      </extLst>
    </cfRule>
  </conditionalFormatting>
  <dataValidations count="8">
    <dataValidation allowBlank="1" showInputMessage="1" showErrorMessage="1" prompt="Insira detalhes das publicações de destino na tabela abaixo. _x000a__x000a_As colunas E, F e G são calculadas automaticamente a partir da guia Envios." sqref="A1" xr:uid="{00000000-0002-0000-0200-000000000000}"/>
    <dataValidation allowBlank="1" showInputMessage="1" showErrorMessage="1" prompt="Insira o nome da publicação nesta coluna" sqref="B4" xr:uid="{00000000-0002-0000-0200-000001000000}"/>
    <dataValidation allowBlank="1" showInputMessage="1" showErrorMessage="1" prompt="Selecione o tipo de publicação nas opções da lista suspensa" sqref="C4" xr:uid="{00000000-0002-0000-0200-000002000000}"/>
    <dataValidation allowBlank="1" showInputMessage="1" showErrorMessage="1" prompt="Insira anotações de prazo da publicação" sqref="D4" xr:uid="{00000000-0002-0000-0200-000003000000}"/>
    <dataValidation allowBlank="1" showInputMessage="1" showErrorMessage="1" prompt="Esta coluna calcula automaticamente o total de envios de cada publicação" sqref="E4" xr:uid="{00000000-0002-0000-0200-000004000000}"/>
    <dataValidation allowBlank="1" showInputMessage="1" showErrorMessage="1" prompt="Esta coluna calcula automaticamente o total de envios aceitos de cada publicação" sqref="F4" xr:uid="{00000000-0002-0000-0200-000005000000}"/>
    <dataValidation allowBlank="1" showInputMessage="1" showErrorMessage="1" prompt="Esta coluna calcula automaticamente os ganhos totais de cada publicação. A formatação de barras de dados também é configurada." sqref="G4" xr:uid="{00000000-0002-0000-0200-000006000000}"/>
    <dataValidation type="list" allowBlank="1" showInputMessage="1" showErrorMessage="1" sqref="C5:C7" xr:uid="{00000000-0002-0000-0200-000007000000}">
      <formula1>"SFWA, Semiprofissional, Fechado, Outro"</formula1>
    </dataValidation>
  </dataValidations>
  <printOptions horizontalCentered="1"/>
  <pageMargins left="0.3" right="0.3" top="0.5" bottom="0.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98CD5E-696C-4CE9-9D43-6671197BD6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G5:G7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2BAAB8C-A64C-4BF8-9A62-BB59126A78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792476-B06E-4BA1-9D82-F316E7417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77CD7-E0DF-42EE-A4D1-0CC34BE85E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Histórias</vt:lpstr>
      <vt:lpstr>Envios</vt:lpstr>
      <vt:lpstr>Publicações</vt:lpstr>
      <vt:lpstr>Lista_Histórias</vt:lpstr>
      <vt:lpstr>Lista_Publicações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2019-06-06T20:54:51Z</dcterms:created>
  <dcterms:modified xsi:type="dcterms:W3CDTF">2019-10-18T03:19:55Z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