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filterPrivacy="1"/>
  <xr:revisionPtr revIDLastSave="0" documentId="13_ncr:1_{B6196397-13D5-435E-971C-EF0B44C27877}" xr6:coauthVersionLast="34" xr6:coauthVersionMax="36" xr10:uidLastSave="{00000000-0000-0000-0000-000000000000}"/>
  <bookViews>
    <workbookView xWindow="930" yWindow="0" windowWidth="28800" windowHeight="13365" activeTab="2" xr2:uid="{83E43DC8-C7A0-4A4D-AAF4-DA46DABAE971}"/>
  </bookViews>
  <sheets>
    <sheet name="Controlador de projetos" sheetId="4" r:id="rId1"/>
    <sheet name="Gráfico de Gantt" sheetId="5" r:id="rId2"/>
    <sheet name="Sobre" sheetId="3" r:id="rId3"/>
    <sheet name="Dados do gráf. dinâmico oculta" sheetId="2" state="hidden" r:id="rId4"/>
  </sheets>
  <definedNames>
    <definedName name="Data_Final">'Controlador de projetos'!$D$3</definedName>
    <definedName name="Data_Inicial">'Controlador de projetos'!$D$2</definedName>
    <definedName name="Duração">Marcos[Duração da tarefa]</definedName>
    <definedName name="IncrementoDeRolagem">Marcos[Posição]</definedName>
    <definedName name="IniciarNoDia">Marcos[Iniciar no dia]</definedName>
    <definedName name="Marco">Marcos[Marco/Atividade]</definedName>
    <definedName name="_xlnm.Print_Titles" localSheetId="0">'Controlador de projetos'!$4:$5</definedName>
    <definedName name="TabeladeDataInicial">Marcos[Data de início]</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C20" i="4" l="1"/>
  <c r="C19" i="4"/>
  <c r="C18" i="4"/>
  <c r="C17" i="4"/>
  <c r="C16" i="4"/>
  <c r="C15" i="4"/>
  <c r="C14" i="4"/>
  <c r="C13" i="4"/>
  <c r="C12" i="4"/>
  <c r="C11" i="4"/>
  <c r="C10" i="4"/>
  <c r="C9" i="4"/>
  <c r="C8" i="4"/>
  <c r="C7" i="4"/>
  <c r="D7" i="4" s="1"/>
  <c r="B6" i="2"/>
  <c r="F21" i="4" l="1"/>
  <c r="G21" i="4" s="1"/>
  <c r="C6" i="4" l="1"/>
  <c r="B10" i="2"/>
  <c r="B9" i="2"/>
  <c r="B8" i="2"/>
  <c r="D8" i="4" l="1"/>
  <c r="F8" i="4" s="1"/>
  <c r="D6" i="4"/>
  <c r="G8" i="4" l="1"/>
  <c r="F6" i="4"/>
  <c r="D15" i="4"/>
  <c r="F15" i="4" s="1"/>
  <c r="G15" i="4" s="1"/>
  <c r="D9" i="4"/>
  <c r="F9" i="4" s="1"/>
  <c r="B7" i="2"/>
  <c r="G9" i="4" l="1"/>
  <c r="D16" i="4"/>
  <c r="F16" i="4" s="1"/>
  <c r="G16" i="4" s="1"/>
  <c r="D10" i="4"/>
  <c r="F10" i="4" s="1"/>
  <c r="G10" i="4" l="1"/>
  <c r="D11" i="4"/>
  <c r="F11" i="4" s="1"/>
  <c r="G11" i="4" s="1"/>
  <c r="D14" i="4"/>
  <c r="F14" i="4" s="1"/>
  <c r="G14" i="4" s="1"/>
  <c r="G6" i="4"/>
  <c r="D12" i="4" l="1"/>
  <c r="F12" i="4" s="1"/>
  <c r="G12" i="4" s="1"/>
  <c r="F7" i="4"/>
  <c r="G7" i="4" l="1"/>
  <c r="D13" i="4"/>
  <c r="F13" i="4" s="1"/>
  <c r="G13" i="4" s="1"/>
  <c r="D17" i="4" l="1"/>
  <c r="F17" i="4" s="1"/>
  <c r="G17" i="4" l="1"/>
  <c r="D20" i="4"/>
  <c r="F20" i="4" s="1"/>
  <c r="G20" i="4" l="1"/>
  <c r="D18" i="4"/>
  <c r="F18" i="4" s="1"/>
  <c r="G18" i="4" l="1"/>
  <c r="D2" i="4"/>
  <c r="D19" i="4"/>
  <c r="D3" i="4" s="1"/>
  <c r="C6" i="2" s="1"/>
  <c r="C10" i="2" l="1"/>
  <c r="C7" i="2"/>
  <c r="C9" i="2"/>
  <c r="C8" i="2"/>
  <c r="F19" i="4"/>
  <c r="D10" i="2" s="1"/>
  <c r="D6" i="2" l="1"/>
  <c r="D9" i="2"/>
  <c r="D8" i="2"/>
  <c r="D7" i="2"/>
  <c r="G19" i="4"/>
  <c r="E10" i="2" s="1"/>
  <c r="E6" i="2" l="1"/>
  <c r="E9" i="2"/>
  <c r="E8" i="2"/>
  <c r="E7" i="2"/>
</calcChain>
</file>

<file path=xl/sharedStrings.xml><?xml version="1.0" encoding="utf-8"?>
<sst xmlns="http://schemas.openxmlformats.org/spreadsheetml/2006/main" count="43" uniqueCount="42">
  <si>
    <t>Crie um Controlador de projetos nesta planilha.
O título desta planilha está na célula B1. 
As informações sobre como usar esta planilha, incluindo instruções para leitores de tela, estão na planilha Sobre.</t>
  </si>
  <si>
    <t>A Data de início pode ser inserida manualmente na célula D2 ou você pode usar a fórmula de exemplo do modelo para encontrar a menor data na coluna de marcos na tabela correspondente abaixo.</t>
  </si>
  <si>
    <t>A Data de término pode ser inserida manualmente na célula D3 ou você pode usar a fórmula de exemplo do modelo para encontrar a menor data na coluna de marcos na tabela correspondente abaixo.</t>
  </si>
  <si>
    <t>Há informações sobre as colunas da tabela de marcos nas células B4 a G4.</t>
  </si>
  <si>
    <t>Os cabeçalhos da tabela estão nas células B5 a G5. 
Há duas colunas ocultas: as colunas Iniciar no dia e Duração da tarefa nas células F5 e G5 são calculadas automaticamente e usadas para criar o Gráfico de Gantt na planilha correspondente. 
Os dados de amostra estão nas células B6 a E21. 
A próxima instrução está na célula A22.</t>
  </si>
  <si>
    <t>Para adicionar mais marcos/atividades, insira novas linhas acima desta linha.
Esta é a última instrução nesta planilha.</t>
  </si>
  <si>
    <t>Controlador de projetos</t>
  </si>
  <si>
    <t>Insira um conjunto de números sequenciais na coluna abaixo.</t>
  </si>
  <si>
    <t>Posição</t>
  </si>
  <si>
    <t>Para adicionar mais Marcos/Atividades, insira novas linhas acima desta linha.</t>
  </si>
  <si>
    <t>Data de início:</t>
  </si>
  <si>
    <t>Data de término:</t>
  </si>
  <si>
    <t>Insira a data de início do marco ou atividade na coluna abaixo.</t>
  </si>
  <si>
    <t>Data de início</t>
  </si>
  <si>
    <t>Insira a data de término do marco ou atividade na coluna abaixo</t>
  </si>
  <si>
    <t>Data de término</t>
  </si>
  <si>
    <t>Insira a descrição do marco e/ou atividade na coluna abaixo. Essa descrição será exibido no Gráfico do projeto.</t>
  </si>
  <si>
    <t>Marco/Atividade</t>
  </si>
  <si>
    <t>Início</t>
  </si>
  <si>
    <t>Calculado automaticamente. Os dados abaixo desta coluna são usados para criar o gráfico de marcos e atividades.</t>
  </si>
  <si>
    <t>Iniciar no dia</t>
  </si>
  <si>
    <t xml:space="preserve">Calculado automaticamente. Duração de cada tarefa </t>
  </si>
  <si>
    <t>Duração da tarefa</t>
  </si>
  <si>
    <t>Sobre esta pasta de trabalho</t>
  </si>
  <si>
    <t xml:space="preserve">A coluna de posição na planilha Controlador de projetos permite que você crie o gráfico de marcos e atividades em linhas separadas. Você pode, por exemplo, ter dois marcos/atividades que começam no mesmo dia e são executados em paralelo. Eles se sobrepõem no gráfico, se tiverem os mesmos valores de posição. Forneça dois valores exclusivos para criar o gráfico em linhas separadas. Experimente!
Conforme o gráfico é concluído, você notará marcadores sem texto e sem duração definidos em um período específico. Conforme o último marco sai do gráfico, esses marcadores indicam o final dos marcos no gráfico do Controlador de projetos. Simplesmente role para retornar ou volte ao início para ver os marcos que podem estar no gráfico.
</t>
  </si>
  <si>
    <t>Guia para leitores de tela</t>
  </si>
  <si>
    <t>Esta é a última instrução nesta planilha.</t>
  </si>
  <si>
    <t>O título desta planilha está na célula B1.</t>
  </si>
  <si>
    <t>O cabeçalho de incremento de rolagem horizontal está na célula B2.
Para incrementar manualmente os dados, insira um novo valor na célula B3.
A página de rolagem atualiza automaticamente quando a barra de rolagem avança ou retorna na planilha Gráfico de Gantt.</t>
  </si>
  <si>
    <t>O valor de rolagem do Gráfico de Gantt é atualizado automaticamente na célula B3.</t>
  </si>
  <si>
    <t>O título da tabela está na célula B4.</t>
  </si>
  <si>
    <t>Os cabeçalhos da tabela estão nas células B5 a E5. 
Há uma anotação na célula F5.
Esta tabela cria gráficos com até cinco marcos por vez. 
Não altere ou exclua essa planilha ou seu conteúdo.</t>
  </si>
  <si>
    <t>Dados do gráf. dinâmico</t>
  </si>
  <si>
    <t>incremento de rolagem horizontal</t>
  </si>
  <si>
    <t>Tabela de dados dinâmicos</t>
  </si>
  <si>
    <t>marco</t>
  </si>
  <si>
    <t>data</t>
  </si>
  <si>
    <t>duração</t>
  </si>
  <si>
    <t>&lt;--criar gráfico com até cinco marcos por vez</t>
  </si>
  <si>
    <t>Há um Gráfico de Gantt com uma barra de rolagem nesta planilha. 
A barra de rolagem começa na célula B29.
Esta é a última instrução nesta planilha.</t>
  </si>
  <si>
    <t xml:space="preserve">Há quatro planilhas nesta pasta de trabalho. 
Controlador de projetos
Gráfico de Gantt
Sobre
Dados do gráf. dinâmico (oculta)
As instruções para cada planilha estão na coluna A, começando na célula A1 de cada planilha. Elas foram escritas com texto oculto. Cada etapa orienta você pelas informações nessa linha. Cada etapa subsequente continua na célula A2, A3 e assim por diante, caso isso não seja orientado explicitamente. Por exemplo, o texto da instrução pode mostrar "continua na célula A6" para a próxima etapa. 
O texto oculto não será impresso.
Para remover essas instruções de uma planilha, basta excluir a coluna A.
</t>
  </si>
  <si>
    <t xml:space="preserve">
Insira os dados na planilha Controlador de projetos e role pela representação visual da linha do tempo na planilha Gráfico de Gantt.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</si>
</sst>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_-&quot;R$&quot;\ * #,##0_-;\-&quot;R$&quot;\ * #,##0_-;_-&quot;R$&quot;\ * &quot;-&quot;_-;_-@_-"/>
    <numFmt numFmtId="165" formatCode="_-&quot;R$&quot;\ * #,##0.00_-;\-&quot;R$&quot;\ * #,##0.00_-;_-&quot;R$&quot;\ * &quot;-&quot;??_-;_-@_-"/>
    <numFmt numFmtId="166" formatCode="#,##0_ ;\-#,##0\ "/>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
      <sz val="18"/>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166"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2" fillId="12" borderId="12" applyNumberFormat="0" applyAlignment="0" applyProtection="0"/>
    <xf numFmtId="0" fontId="16" fillId="0" borderId="0" applyNumberFormat="0" applyFill="0" applyBorder="0" applyAlignment="0" applyProtection="0"/>
    <xf numFmtId="0" fontId="1" fillId="13" borderId="13" applyNumberFormat="0" applyFont="0" applyAlignment="0" applyProtection="0"/>
    <xf numFmtId="0" fontId="17" fillId="0" borderId="14" applyNumberFormat="0" applyFill="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9">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166" fontId="0" fillId="5" borderId="0" xfId="6" applyFont="1" applyFill="1" applyBorder="1">
      <alignment horizontal="center"/>
    </xf>
    <xf numFmtId="0" fontId="7" fillId="6" borderId="0" xfId="8" applyFill="1">
      <alignment wrapText="1"/>
    </xf>
    <xf numFmtId="14" fontId="1" fillId="0" borderId="0" xfId="4">
      <alignment horizontal="center" vertical="center"/>
    </xf>
  </cellXfs>
  <cellStyles count="48">
    <cellStyle name="20% - Accent1" xfId="26" builtinId="30" customBuiltin="1"/>
    <cellStyle name="20% - Accent2" xfId="30" builtinId="34" customBuiltin="1"/>
    <cellStyle name="20% - Accent3" xfId="34" builtinId="38" customBuiltin="1"/>
    <cellStyle name="20% - Accent4" xfId="38" builtinId="42" customBuiltin="1"/>
    <cellStyle name="20% - Accent5" xfId="7" builtinId="46" customBuiltin="1"/>
    <cellStyle name="20% - Accent6" xfId="45"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2" builtinId="47" customBuiltin="1"/>
    <cellStyle name="40% - Accent6" xfId="46"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3" builtinId="48" customBuiltin="1"/>
    <cellStyle name="60% - Accent6" xfId="47"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4" builtinId="49" customBuiltin="1"/>
    <cellStyle name="Bad" xfId="15" builtinId="27" customBuiltin="1"/>
    <cellStyle name="Calculation" xfId="19" builtinId="22" customBuiltin="1"/>
    <cellStyle name="Check Cell" xfId="21" builtinId="23" customBuiltin="1"/>
    <cellStyle name="Comma" xfId="6" builtinId="3" customBuiltin="1"/>
    <cellStyle name="Comma [0]" xfId="9" builtinId="6" customBuiltin="1"/>
    <cellStyle name="Currency" xfId="10" builtinId="4" customBuiltin="1"/>
    <cellStyle name="Currency [0]" xfId="11" builtinId="7" customBuiltin="1"/>
    <cellStyle name="Data" xfId="4" xr:uid="{A5654282-6065-4D12-BA7A-82AAEC707206}"/>
    <cellStyle name="Explanatory Text" xfId="8"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Title" xfId="13" builtinId="15" customBuiltin="1"/>
    <cellStyle name="Total" xfId="24" builtinId="25" customBuiltin="1"/>
    <cellStyle name="Warning Text" xfId="22" builtinId="11" customBuiltin="1"/>
  </cellStyles>
  <dxfs count="11">
    <dxf>
      <numFmt numFmtId="0" formatCode="General"/>
      <border diagonalUp="0" diagonalDown="0">
        <left/>
        <right style="medium">
          <color theme="5" tint="-0.249977111117893"/>
        </right>
        <top/>
        <bottom/>
      </border>
    </dxf>
    <dxf>
      <numFmt numFmtId="0" formatCode="General"/>
    </dxf>
    <dxf>
      <numFmt numFmtId="167" formatCode="m/d/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'Dados do gráf. dinâmico oculta'!$C$5</c:f>
              <c:strCache>
                <c:ptCount val="1"/>
                <c:pt idx="0">
                  <c:v>data</c:v>
                </c:pt>
              </c:strCache>
            </c:strRef>
          </c:tx>
          <c:spPr>
            <a:noFill/>
            <a:ln>
              <a:noFill/>
            </a:ln>
            <a:effectLst/>
            <a:sp3d/>
          </c:spPr>
          <c:invertIfNegative val="0"/>
          <c:cat>
            <c:strRef>
              <c:f>'Dados do gráf. dinâmico oculta'!$B$6:$B$10</c:f>
              <c:strCache>
                <c:ptCount val="5"/>
                <c:pt idx="0">
                  <c:v>Início</c:v>
                </c:pt>
                <c:pt idx="1">
                  <c:v>Atividade 2</c:v>
                </c:pt>
                <c:pt idx="2">
                  <c:v>Atividade 3</c:v>
                </c:pt>
                <c:pt idx="3">
                  <c:v>Atividade 4</c:v>
                </c:pt>
                <c:pt idx="4">
                  <c:v>Atividade 5</c:v>
                </c:pt>
              </c:strCache>
            </c:strRef>
          </c:cat>
          <c:val>
            <c:numRef>
              <c:f>'Dados do gráf. dinâmico oculta'!$C$6:$C$10</c:f>
              <c:numCache>
                <c:formatCode>dd/mm/yyyy</c:formatCode>
                <c:ptCount val="5"/>
                <c:pt idx="0">
                  <c:v>43336</c:v>
                </c:pt>
                <c:pt idx="1">
                  <c:v>43351</c:v>
                </c:pt>
                <c:pt idx="2">
                  <c:v>43316</c:v>
                </c:pt>
                <c:pt idx="3">
                  <c:v>43348</c:v>
                </c:pt>
                <c:pt idx="4">
                  <c:v>43361</c:v>
                </c:pt>
              </c:numCache>
            </c:numRef>
          </c:val>
          <c:extLst>
            <c:ext xmlns:c16="http://schemas.microsoft.com/office/drawing/2014/chart" uri="{C3380CC4-5D6E-409C-BE32-E72D297353CC}">
              <c16:uniqueId val="{00000000-5066-4237-8C26-8D976BA022B1}"/>
            </c:ext>
          </c:extLst>
        </c:ser>
        <c:ser>
          <c:idx val="1"/>
          <c:order val="1"/>
          <c:tx>
            <c:strRef>
              <c:f>'Dados do gráf. dinâmico oculta'!$E$5</c:f>
              <c:strCache>
                <c:ptCount val="1"/>
                <c:pt idx="0">
                  <c:v>duração</c:v>
                </c:pt>
              </c:strCache>
            </c:strRef>
          </c:tx>
          <c:spPr>
            <a:solidFill>
              <a:schemeClr val="accent1">
                <a:lumMod val="75000"/>
              </a:schemeClr>
            </a:solidFill>
            <a:ln>
              <a:noFill/>
            </a:ln>
            <a:effectLst/>
            <a:sp3d/>
          </c:spPr>
          <c:invertIfNegative val="0"/>
          <c:dLbls>
            <c:dLbl>
              <c:idx val="0"/>
              <c:tx>
                <c:rich>
                  <a:bodyPr/>
                  <a:lstStyle/>
                  <a:p>
                    <a:fld id="{C7CB350B-BD05-4F11-85E2-5638F94B287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C22ABB1E-C2D5-4B8C-B54A-6A57B56BA4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028EC8BB-76BC-4C80-80E5-60E14A941E0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21CA3678-D0FA-4515-8A84-0AFFA6FE02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12F3687D-87D9-4033-9A62-2ECFEACC4E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'Dados do gráf. dinâmico oculta'!$B$6:$B$10</c:f>
              <c:strCache>
                <c:ptCount val="5"/>
                <c:pt idx="0">
                  <c:v>Início</c:v>
                </c:pt>
                <c:pt idx="1">
                  <c:v>Atividade 2</c:v>
                </c:pt>
                <c:pt idx="2">
                  <c:v>Atividade 3</c:v>
                </c:pt>
                <c:pt idx="3">
                  <c:v>Atividade 4</c:v>
                </c:pt>
                <c:pt idx="4">
                  <c:v>Atividade 5</c:v>
                </c:pt>
              </c:strCache>
            </c:strRef>
          </c:cat>
          <c:val>
            <c:numRef>
              <c:f>'Dados do gráf. dinâmico oculta'!$E$6:$E$10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'Dados do gráf. dinâmico oculta'!$B$6:$B$10</c15:f>
                <c15:dlblRangeCache>
                  <c:ptCount val="5"/>
                  <c:pt idx="0">
                    <c:v>Início</c:v>
                  </c:pt>
                  <c:pt idx="1">
                    <c:v>Atividade 2</c:v>
                  </c:pt>
                  <c:pt idx="2">
                    <c:v>Atividade 3</c:v>
                  </c:pt>
                  <c:pt idx="3">
                    <c:v>Atividade 4</c:v>
                  </c:pt>
                  <c:pt idx="4">
                    <c:v>Atividade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416]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dos do gráf. dinâmico oculta'!$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13</xdr:col>
      <xdr:colOff>452437</xdr:colOff>
      <xdr:row>28</xdr:row>
      <xdr:rowOff>23813</xdr:rowOff>
    </xdr:to>
    <xdr:graphicFrame macro="">
      <xdr:nvGraphicFramePr>
        <xdr:cNvPr id="2" name="Gráfico de Gant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171450</xdr:colOff>
          <xdr:row>28</xdr:row>
          <xdr:rowOff>28575</xdr:rowOff>
        </xdr:from>
        <xdr:to>
          <xdr:col>13</xdr:col>
          <xdr:colOff>438150</xdr:colOff>
          <xdr:row>29</xdr:row>
          <xdr:rowOff>76200</xdr:rowOff>
        </xdr:to>
        <xdr:sp macro="" textlink="">
          <xdr:nvSpPr>
            <xdr:cNvPr id="4098" name="Barra de Rolagem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Marcos" displayName="Marcos" ref="B5:G21" totalsRowShown="0">
  <autoFilter ref="B5:G21" xr:uid="{951635E4-FCFF-47B1-A6C6-5C24ECDE9A5A}"/>
  <sortState ref="B6:G21">
    <sortCondition ref="C6:C21"/>
    <sortCondition ref="D6:D21"/>
  </sortState>
  <tableColumns count="6">
    <tableColumn id="12" xr3:uid="{417148D6-7A28-40C6-80F2-B6C648F24A03}" name="Posição" dataDxfId="7"/>
    <tableColumn id="2" xr3:uid="{0B09DBBE-2FBF-46E2-8C69-E2CFCC08C5F9}" name="Data de início" dataCellStyle="Data"/>
    <tableColumn id="3" xr3:uid="{5169FF04-1487-4814-B98C-C577FE120139}" name="Data de término" dataCellStyle="Data"/>
    <tableColumn id="10" xr3:uid="{DBA6C66F-3413-4788-966C-44D320586126}" name="Marco/Atividade">
      <calculatedColumnFormula>"Atividade"&amp;" "&amp;ROW($A1)</calculatedColumnFormula>
    </tableColumn>
    <tableColumn id="11" xr3:uid="{31798575-BD57-466D-AC99-9EF7707B63C7}" name="Iniciar no dia" dataDxfId="6">
      <calculatedColumnFormula>IFERROR(IF(OR(LEN(Marcos[[#This Row],[Data de início]])=0,LEN(Marcos[[#This Row],[Data de término]])=0),"",INT(C6)-INT($C$6)),"")</calculatedColumnFormula>
    </tableColumn>
    <tableColumn id="8" xr3:uid="{A36515AD-389B-4321-BB8D-89BAC7740995}" name="Duração da tarefa" dataDxfId="5">
      <calculatedColumnFormula>IFERROR(IF(Marcos[[#This Row],[Iniciar no dia]]=0,DATEDIF(Marcos[[#This Row],[Data de início]],Marcos[[#This Row],[Data de término]],"d")+1,IF(LEN(Marcos[[#This Row],[Iniciar no dia]])=0,"",DATEDIF(Marcos[[#This Row],[Data de início]],Marcos[[#This Row],[Data de término]],"d")+1)),0)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adosDinâmicos" displayName="DadosDinâmicos" ref="B5:E10" totalsRowShown="0" tableBorderDxfId="4">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marco" dataDxfId="3">
      <calculatedColumnFormula>IFERROR(IF(LEN(OFFSET('Controlador de projetos'!$E6,$B$3,0,1,1))=0,"",INDEX(Marcos[],'Controlador de projetos'!$B6+$B$3,4)),"")</calculatedColumnFormula>
    </tableColumn>
    <tableColumn id="2" xr3:uid="{24BD43CB-1C65-4F2C-BE9D-D5C601681B07}" name="data" dataDxfId="2">
      <calculatedColumnFormula>IFERROR(IF(LEN(OFFSET('Controlador de projetos'!$C6,$B$3,0,1,1))=0,End_Date,INDEX(Marcos[],'Controlador de projetos'!$B6+$B$3,2)),"")</calculatedColumnFormula>
    </tableColumn>
    <tableColumn id="3" xr3:uid="{1391FB0D-B504-4322-B211-D2B787F64A2D}" name="Iniciar no dia" dataDxfId="1">
      <calculatedColumnFormula>IFERROR(IF(LEN(OFFSET('Controlador de projetos'!$F6,$B$3,0,1,1))=0,"",INDEX(Marcos[],'Controlador de projetos'!$B6+$B$3,5)),"")</calculatedColumnFormula>
    </tableColumn>
    <tableColumn id="4" xr3:uid="{21D31F93-1DE3-4841-8614-466E50A648E8}" name="duração" dataDxfId="0">
      <calculatedColumnFormula>IFERROR(IF(LEN(OFFSET('Controlador de projetos'!$G6,$B$3,0,1,1))=0,"",INDEX(Marcos[],'Controlador de projetos'!$B6+$B$3,6)),"")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defaultRowHeight="15" x14ac:dyDescent="0.25"/>
  <cols>
    <col min="1" max="1" width="2.7109375" style="21" customWidth="1"/>
    <col min="2" max="2" width="11.5703125" customWidth="1"/>
    <col min="3" max="3" width="20.140625" customWidth="1"/>
    <col min="4" max="4" width="18.7109375" customWidth="1"/>
    <col min="5" max="5" width="25.7109375" customWidth="1"/>
    <col min="6" max="6" width="18.140625" hidden="1" customWidth="1"/>
    <col min="7" max="7" width="18.85546875" hidden="1" customWidth="1"/>
    <col min="8" max="8" width="2.5703125" customWidth="1"/>
  </cols>
  <sheetData>
    <row r="1" spans="1:7" ht="50.1" customHeight="1" x14ac:dyDescent="0.25">
      <c r="A1" s="24" t="s">
        <v>0</v>
      </c>
      <c r="B1" s="1" t="s">
        <v>6</v>
      </c>
    </row>
    <row r="2" spans="1:7" ht="30" customHeight="1" thickBot="1" x14ac:dyDescent="0.3">
      <c r="A2" s="21" t="s">
        <v>1</v>
      </c>
      <c r="C2" s="2" t="s">
        <v>10</v>
      </c>
      <c r="D2" s="17">
        <f ca="1">IFERROR(IF(MIN(Marcos[Data de início])=0,TODAY(),MIN(Marcos[Data de início])),TODAY())</f>
        <v>43316</v>
      </c>
    </row>
    <row r="3" spans="1:7" ht="30" customHeight="1" thickBot="1" x14ac:dyDescent="0.3">
      <c r="A3" s="21" t="s">
        <v>2</v>
      </c>
      <c r="C3" s="18" t="s">
        <v>11</v>
      </c>
      <c r="D3" s="17">
        <f ca="1">IFERROR(IF(MAX(Marcos[Data de término])=0,TODAY(),MAX(Marcos[Data de término])),TODAY())</f>
        <v>43526</v>
      </c>
      <c r="E3" s="19"/>
    </row>
    <row r="4" spans="1:7" s="7" customFormat="1" ht="120" x14ac:dyDescent="0.25">
      <c r="A4" s="21" t="s">
        <v>3</v>
      </c>
      <c r="B4" s="23" t="s">
        <v>7</v>
      </c>
      <c r="C4" s="23" t="s">
        <v>12</v>
      </c>
      <c r="D4" s="23" t="s">
        <v>14</v>
      </c>
      <c r="E4" s="23" t="s">
        <v>16</v>
      </c>
      <c r="F4" s="27" t="s">
        <v>19</v>
      </c>
      <c r="G4" s="27" t="s">
        <v>21</v>
      </c>
    </row>
    <row r="5" spans="1:7" ht="15" customHeight="1" x14ac:dyDescent="0.25">
      <c r="A5" s="22" t="s">
        <v>4</v>
      </c>
      <c r="B5" s="4" t="s">
        <v>8</v>
      </c>
      <c r="C5" s="4" t="s">
        <v>13</v>
      </c>
      <c r="D5" s="4" t="s">
        <v>15</v>
      </c>
      <c r="E5" s="4" t="s">
        <v>17</v>
      </c>
      <c r="F5" s="4" t="s">
        <v>20</v>
      </c>
      <c r="G5" s="4" t="s">
        <v>22</v>
      </c>
    </row>
    <row r="6" spans="1:7" x14ac:dyDescent="0.25">
      <c r="B6" s="25">
        <v>1</v>
      </c>
      <c r="C6" s="28">
        <f ca="1">TODAY()-10</f>
        <v>43336</v>
      </c>
      <c r="D6" s="28">
        <f ca="1">Marcos[[#This Row],[Data de início]]+10</f>
        <v>43346</v>
      </c>
      <c r="E6" s="4" t="s">
        <v>18</v>
      </c>
      <c r="F6" s="26">
        <f ca="1">IFERROR(IF(OR(LEN(Marcos[[#This Row],[Data de início]])=0,LEN(Marcos[[#This Row],[Data de término]])=0),"",INT(C6)-INT($C$6)),"")</f>
        <v>0</v>
      </c>
      <c r="G6" s="26">
        <f ca="1">IFERROR(IF(Marcos[[#This Row],[Iniciar no dia]]=0,DATEDIF(Marcos[[#This Row],[Data de início]],Marcos[[#This Row],[Data de término]],"d")+1,IF(LEN(Marcos[[#This Row],[Iniciar no dia]])=0,"",DATEDIF(Marcos[[#This Row],[Data de início]],Marcos[[#This Row],[Data de término]],"d")+1)),0)</f>
        <v>11</v>
      </c>
    </row>
    <row r="7" spans="1:7" x14ac:dyDescent="0.25">
      <c r="B7" s="25">
        <v>2</v>
      </c>
      <c r="C7" s="28">
        <f ca="1">TODAY()+5</f>
        <v>43351</v>
      </c>
      <c r="D7" s="28">
        <f ca="1">Marcos[[#This Row],[Data de início]]+15</f>
        <v>43366</v>
      </c>
      <c r="E7" s="4" t="str">
        <f t="shared" ref="E7:E20" si="0">"Atividade"&amp;" "&amp;ROW($A2)</f>
        <v>Atividade 2</v>
      </c>
      <c r="F7" s="26">
        <f ca="1">IFERROR(IF(OR(LEN(Marcos[[#This Row],[Data de início]])=0,LEN(Marcos[[#This Row],[Data de término]])=0),"",INT(C7)-INT($C$6)),"")</f>
        <v>15</v>
      </c>
      <c r="G7" s="26">
        <f ca="1">IFERROR(IF(Marcos[[#This Row],[Iniciar no dia]]=0,DATEDIF(Marcos[[#This Row],[Data de início]],Marcos[[#This Row],[Data de término]],"d")+1,IF(LEN(Marcos[[#This Row],[Iniciar no dia]])=0,"",DATEDIF(Marcos[[#This Row],[Data de início]],Marcos[[#This Row],[Data de término]],"d")+1)),0)</f>
        <v>16</v>
      </c>
    </row>
    <row r="8" spans="1:7" x14ac:dyDescent="0.25">
      <c r="B8" s="25">
        <v>3</v>
      </c>
      <c r="C8" s="28">
        <f ca="1">TODAY()-30</f>
        <v>43316</v>
      </c>
      <c r="D8" s="28">
        <f ca="1">Marcos[[#This Row],[Data de início]]+152</f>
        <v>43468</v>
      </c>
      <c r="E8" s="4" t="str">
        <f t="shared" si="0"/>
        <v>Atividade 3</v>
      </c>
      <c r="F8" s="26">
        <f ca="1">IFERROR(IF(OR(LEN(Marcos[[#This Row],[Data de início]])=0,LEN(Marcos[[#This Row],[Data de término]])=0),"",INT(C8)-INT($C$6)),"")</f>
        <v>-20</v>
      </c>
      <c r="G8" s="26">
        <f ca="1">IFERROR(IF(Marcos[[#This Row],[Iniciar no dia]]=0,DATEDIF(Marcos[[#This Row],[Data de início]],Marcos[[#This Row],[Data de término]],"d")+1,IF(LEN(Marcos[[#This Row],[Iniciar no dia]])=0,"",DATEDIF(Marcos[[#This Row],[Data de início]],Marcos[[#This Row],[Data de término]],"d")+1)),0)</f>
        <v>153</v>
      </c>
    </row>
    <row r="9" spans="1:7" x14ac:dyDescent="0.25">
      <c r="B9" s="25">
        <v>4</v>
      </c>
      <c r="C9" s="28">
        <f ca="1">TODAY()+2</f>
        <v>43348</v>
      </c>
      <c r="D9" s="28">
        <f ca="1">Marcos[[#This Row],[Data de início]]+150</f>
        <v>43498</v>
      </c>
      <c r="E9" s="4" t="str">
        <f t="shared" si="0"/>
        <v>Atividade 4</v>
      </c>
      <c r="F9" s="26">
        <f ca="1">IFERROR(IF(OR(LEN(Marcos[[#This Row],[Data de início]])=0,LEN(Marcos[[#This Row],[Data de término]])=0),"",INT(C9)-INT($C$6)),"")</f>
        <v>12</v>
      </c>
      <c r="G9" s="26">
        <f ca="1">IFERROR(IF(Marcos[[#This Row],[Iniciar no dia]]=0,DATEDIF(Marcos[[#This Row],[Data de início]],Marcos[[#This Row],[Data de término]],"d")+1,IF(LEN(Marcos[[#This Row],[Iniciar no dia]])=0,"",DATEDIF(Marcos[[#This Row],[Data de início]],Marcos[[#This Row],[Data de término]],"d")+1)),0)</f>
        <v>151</v>
      </c>
    </row>
    <row r="10" spans="1:7" x14ac:dyDescent="0.25">
      <c r="B10" s="25">
        <v>5</v>
      </c>
      <c r="C10" s="28">
        <f ca="1">TODAY()+15</f>
        <v>43361</v>
      </c>
      <c r="D10" s="28">
        <f ca="1">Marcos[[#This Row],[Data de início]]+14</f>
        <v>43375</v>
      </c>
      <c r="E10" s="4" t="str">
        <f t="shared" si="0"/>
        <v>Atividade 5</v>
      </c>
      <c r="F10" s="26">
        <f ca="1">IFERROR(IF(OR(LEN(Marcos[[#This Row],[Data de início]])=0,LEN(Marcos[[#This Row],[Data de término]])=0),"",INT(C10)-INT($C$6)),"")</f>
        <v>25</v>
      </c>
      <c r="G10" s="26">
        <f ca="1">IFERROR(IF(Marcos[[#This Row],[Iniciar no dia]]=0,DATEDIF(Marcos[[#This Row],[Data de início]],Marcos[[#This Row],[Data de término]],"d")+1,IF(LEN(Marcos[[#This Row],[Iniciar no dia]])=0,"",DATEDIF(Marcos[[#This Row],[Data de início]],Marcos[[#This Row],[Data de término]],"d")+1)),0)</f>
        <v>15</v>
      </c>
    </row>
    <row r="11" spans="1:7" x14ac:dyDescent="0.25">
      <c r="B11" s="25">
        <v>6</v>
      </c>
      <c r="C11" s="28">
        <f ca="1">TODAY()+30</f>
        <v>43376</v>
      </c>
      <c r="D11" s="28">
        <f ca="1">Marcos[[#This Row],[Data de início]]+45</f>
        <v>43421</v>
      </c>
      <c r="E11" s="4" t="str">
        <f t="shared" si="0"/>
        <v>Atividade 6</v>
      </c>
      <c r="F11" s="26">
        <f ca="1">IFERROR(IF(OR(LEN(Marcos[[#This Row],[Data de início]])=0,LEN(Marcos[[#This Row],[Data de término]])=0),"",INT(C11)-INT($C$6)),"")</f>
        <v>40</v>
      </c>
      <c r="G11" s="26">
        <f ca="1">IFERROR(IF(Marcos[[#This Row],[Iniciar no dia]]=0,DATEDIF(Marcos[[#This Row],[Data de início]],Marcos[[#This Row],[Data de término]],"d")+1,IF(LEN(Marcos[[#This Row],[Iniciar no dia]])=0,"",DATEDIF(Marcos[[#This Row],[Data de início]],Marcos[[#This Row],[Data de término]],"d")+1)),0)</f>
        <v>46</v>
      </c>
    </row>
    <row r="12" spans="1:7" x14ac:dyDescent="0.25">
      <c r="B12" s="25">
        <v>7</v>
      </c>
      <c r="C12" s="28">
        <f ca="1">TODAY()+45</f>
        <v>43391</v>
      </c>
      <c r="D12" s="28">
        <f ca="1">Marcos[[#This Row],[Data de início]]+56</f>
        <v>43447</v>
      </c>
      <c r="E12" s="4" t="str">
        <f t="shared" si="0"/>
        <v>Atividade 7</v>
      </c>
      <c r="F12" s="26">
        <f ca="1">IFERROR(IF(OR(LEN(Marcos[[#This Row],[Data de início]])=0,LEN(Marcos[[#This Row],[Data de término]])=0),"",INT(C12)-INT($C$6)),"")</f>
        <v>55</v>
      </c>
      <c r="G12" s="26">
        <f ca="1">IFERROR(IF(Marcos[[#This Row],[Iniciar no dia]]=0,DATEDIF(Marcos[[#This Row],[Data de início]],Marcos[[#This Row],[Data de término]],"d")+1,IF(LEN(Marcos[[#This Row],[Iniciar no dia]])=0,"",DATEDIF(Marcos[[#This Row],[Data de início]],Marcos[[#This Row],[Data de término]],"d")+1)),0)</f>
        <v>57</v>
      </c>
    </row>
    <row r="13" spans="1:7" x14ac:dyDescent="0.25">
      <c r="B13" s="25">
        <v>8</v>
      </c>
      <c r="C13" s="28">
        <f ca="1">TODAY()+60</f>
        <v>43406</v>
      </c>
      <c r="D13" s="28">
        <f ca="1">Marcos[[#This Row],[Data de início]]+30</f>
        <v>43436</v>
      </c>
      <c r="E13" s="4" t="str">
        <f t="shared" si="0"/>
        <v>Atividade 8</v>
      </c>
      <c r="F13" s="26">
        <f ca="1">IFERROR(IF(OR(LEN(Marcos[[#This Row],[Data de início]])=0,LEN(Marcos[[#This Row],[Data de término]])=0),"",INT(C13)-INT($C$6)),"")</f>
        <v>70</v>
      </c>
      <c r="G13" s="26">
        <f ca="1">IFERROR(IF(Marcos[[#This Row],[Iniciar no dia]]=0,DATEDIF(Marcos[[#This Row],[Data de início]],Marcos[[#This Row],[Data de término]],"d")+1,IF(LEN(Marcos[[#This Row],[Iniciar no dia]])=0,"",DATEDIF(Marcos[[#This Row],[Data de início]],Marcos[[#This Row],[Data de término]],"d")+1)),0)</f>
        <v>31</v>
      </c>
    </row>
    <row r="14" spans="1:7" x14ac:dyDescent="0.25">
      <c r="B14" s="25">
        <v>9</v>
      </c>
      <c r="C14" s="28">
        <f ca="1">TODAY()+37</f>
        <v>43383</v>
      </c>
      <c r="D14" s="28">
        <f ca="1">Marcos[[#This Row],[Data de início]]+22</f>
        <v>43405</v>
      </c>
      <c r="E14" s="4" t="str">
        <f t="shared" si="0"/>
        <v>Atividade 9</v>
      </c>
      <c r="F14" s="26">
        <f ca="1">IFERROR(IF(OR(LEN(Marcos[[#This Row],[Data de início]])=0,LEN(Marcos[[#This Row],[Data de término]])=0),"",INT(C14)-INT($C$6)),"")</f>
        <v>47</v>
      </c>
      <c r="G14" s="26">
        <f ca="1">IFERROR(IF(Marcos[[#This Row],[Iniciar no dia]]=0,DATEDIF(Marcos[[#This Row],[Data de início]],Marcos[[#This Row],[Data de término]],"d")+1,IF(LEN(Marcos[[#This Row],[Iniciar no dia]])=0,"",DATEDIF(Marcos[[#This Row],[Data de início]],Marcos[[#This Row],[Data de término]],"d")+1)),0)</f>
        <v>23</v>
      </c>
    </row>
    <row r="15" spans="1:7" x14ac:dyDescent="0.25">
      <c r="B15" s="25">
        <v>10</v>
      </c>
      <c r="C15" s="28">
        <f ca="1">TODAY()-20</f>
        <v>43326</v>
      </c>
      <c r="D15" s="28">
        <f ca="1">Marcos[[#This Row],[Data de início]]+160</f>
        <v>43486</v>
      </c>
      <c r="E15" s="4" t="str">
        <f t="shared" si="0"/>
        <v>Atividade 10</v>
      </c>
      <c r="F15" s="26">
        <f ca="1">IFERROR(IF(OR(LEN(Marcos[[#This Row],[Data de início]])=0,LEN(Marcos[[#This Row],[Data de término]])=0),"",INT(C15)-INT($C$6)),"")</f>
        <v>-10</v>
      </c>
      <c r="G15" s="26">
        <f ca="1">IFERROR(IF(Marcos[[#This Row],[Iniciar no dia]]=0,DATEDIF(Marcos[[#This Row],[Data de início]],Marcos[[#This Row],[Data de término]],"d")+1,IF(LEN(Marcos[[#This Row],[Iniciar no dia]])=0,"",DATEDIF(Marcos[[#This Row],[Data de início]],Marcos[[#This Row],[Data de término]],"d")+1)),0)</f>
        <v>161</v>
      </c>
    </row>
    <row r="16" spans="1:7" x14ac:dyDescent="0.25">
      <c r="B16" s="25">
        <v>11</v>
      </c>
      <c r="C16" s="28">
        <f ca="1">TODAY()+20</f>
        <v>43366</v>
      </c>
      <c r="D16" s="28">
        <f ca="1">Marcos[[#This Row],[Data de início]]+65</f>
        <v>43431</v>
      </c>
      <c r="E16" s="4" t="str">
        <f t="shared" si="0"/>
        <v>Atividade 11</v>
      </c>
      <c r="F16" s="26">
        <f ca="1">IFERROR(IF(OR(LEN(Marcos[[#This Row],[Data de início]])=0,LEN(Marcos[[#This Row],[Data de término]])=0),"",INT(C16)-INT($C$6)),"")</f>
        <v>30</v>
      </c>
      <c r="G16" s="26">
        <f ca="1">IFERROR(IF(Marcos[[#This Row],[Iniciar no dia]]=0,DATEDIF(Marcos[[#This Row],[Data de início]],Marcos[[#This Row],[Data de término]],"d")+1,IF(LEN(Marcos[[#This Row],[Iniciar no dia]])=0,"",DATEDIF(Marcos[[#This Row],[Data de início]],Marcos[[#This Row],[Data de término]],"d")+1)),0)</f>
        <v>66</v>
      </c>
    </row>
    <row r="17" spans="1:7" x14ac:dyDescent="0.25">
      <c r="B17" s="25">
        <v>12</v>
      </c>
      <c r="C17" s="28">
        <f ca="1">TODAY()+70</f>
        <v>43416</v>
      </c>
      <c r="D17" s="28">
        <f ca="1">Marcos[[#This Row],[Data de início]]+67</f>
        <v>43483</v>
      </c>
      <c r="E17" s="4" t="str">
        <f t="shared" si="0"/>
        <v>Atividade 12</v>
      </c>
      <c r="F17" s="26">
        <f ca="1">IFERROR(IF(OR(LEN(Marcos[[#This Row],[Data de início]])=0,LEN(Marcos[[#This Row],[Data de término]])=0),"",INT(C17)-INT($C$6)),"")</f>
        <v>80</v>
      </c>
      <c r="G17" s="26">
        <f ca="1">IFERROR(IF(Marcos[[#This Row],[Iniciar no dia]]=0,DATEDIF(Marcos[[#This Row],[Data de início]],Marcos[[#This Row],[Data de término]],"d")+1,IF(LEN(Marcos[[#This Row],[Iniciar no dia]])=0,"",DATEDIF(Marcos[[#This Row],[Data de início]],Marcos[[#This Row],[Data de término]],"d")+1)),0)</f>
        <v>68</v>
      </c>
    </row>
    <row r="18" spans="1:7" x14ac:dyDescent="0.25">
      <c r="B18" s="25">
        <v>13</v>
      </c>
      <c r="C18" s="28">
        <f ca="1">TODAY()+90</f>
        <v>43436</v>
      </c>
      <c r="D18" s="28">
        <f ca="1">Marcos[[#This Row],[Data de início]]+14</f>
        <v>43450</v>
      </c>
      <c r="E18" s="4" t="str">
        <f t="shared" si="0"/>
        <v>Atividade 13</v>
      </c>
      <c r="F18" s="26">
        <f ca="1">IFERROR(IF(OR(LEN(Marcos[[#This Row],[Data de início]])=0,LEN(Marcos[[#This Row],[Data de término]])=0),"",INT(C18)-INT($C$6)),"")</f>
        <v>100</v>
      </c>
      <c r="G18" s="26">
        <f ca="1">IFERROR(IF(Marcos[[#This Row],[Iniciar no dia]]=0,DATEDIF(Marcos[[#This Row],[Data de início]],Marcos[[#This Row],[Data de término]],"d")+1,IF(LEN(Marcos[[#This Row],[Iniciar no dia]])=0,"",DATEDIF(Marcos[[#This Row],[Data de início]],Marcos[[#This Row],[Data de término]],"d")+1)),0)</f>
        <v>15</v>
      </c>
    </row>
    <row r="19" spans="1:7" x14ac:dyDescent="0.25">
      <c r="B19" s="25">
        <v>14</v>
      </c>
      <c r="C19" s="28">
        <f ca="1">TODAY()+100</f>
        <v>43446</v>
      </c>
      <c r="D19" s="28">
        <f ca="1">Marcos[[#This Row],[Data de início]]+3</f>
        <v>43449</v>
      </c>
      <c r="E19" s="4" t="str">
        <f t="shared" si="0"/>
        <v>Atividade 14</v>
      </c>
      <c r="F19" s="26">
        <f ca="1">IFERROR(IF(OR(LEN(Marcos[[#This Row],[Data de início]])=0,LEN(Marcos[[#This Row],[Data de término]])=0),"",INT(C19)-INT($C$6)),"")</f>
        <v>110</v>
      </c>
      <c r="G19" s="26">
        <f ca="1">IFERROR(IF(Marcos[[#This Row],[Iniciar no dia]]=0,DATEDIF(Marcos[[#This Row],[Data de início]],Marcos[[#This Row],[Data de término]],"d")+1,IF(LEN(Marcos[[#This Row],[Iniciar no dia]])=0,"",DATEDIF(Marcos[[#This Row],[Data de início]],Marcos[[#This Row],[Data de término]],"d")+1)),0)</f>
        <v>4</v>
      </c>
    </row>
    <row r="20" spans="1:7" x14ac:dyDescent="0.25">
      <c r="B20" s="25">
        <v>15</v>
      </c>
      <c r="C20" s="28">
        <f ca="1">TODAY()+50</f>
        <v>43396</v>
      </c>
      <c r="D20" s="28">
        <f ca="1">Marcos[[#This Row],[Data de início]]+130</f>
        <v>43526</v>
      </c>
      <c r="E20" s="4" t="str">
        <f t="shared" si="0"/>
        <v>Atividade 15</v>
      </c>
      <c r="F20" s="26">
        <f ca="1">IFERROR(IF(OR(LEN(Marcos[[#This Row],[Data de início]])=0,LEN(Marcos[[#This Row],[Data de término]])=0),"",INT(C20)-INT($C$6)),"")</f>
        <v>60</v>
      </c>
      <c r="G20" s="26">
        <f ca="1">IFERROR(IF(Marcos[[#This Row],[Iniciar no dia]]=0,DATEDIF(Marcos[[#This Row],[Data de início]],Marcos[[#This Row],[Data de término]],"d")+1,IF(LEN(Marcos[[#This Row],[Iniciar no dia]])=0,"",DATEDIF(Marcos[[#This Row],[Data de início]],Marcos[[#This Row],[Data de término]],"d")+1)),0)</f>
        <v>131</v>
      </c>
    </row>
    <row r="21" spans="1:7" x14ac:dyDescent="0.25">
      <c r="B21" s="25"/>
      <c r="C21" s="28"/>
      <c r="D21" s="28"/>
      <c r="E21" s="4"/>
      <c r="F21" s="26" t="str">
        <f>IFERROR(IF(OR(LEN(Marcos[[#This Row],[Data de início]])=0,LEN(Marcos[[#This Row],[Data de término]])=0),"",INT(C21)-INT($C$6)),"")</f>
        <v/>
      </c>
      <c r="G21" s="26" t="str">
        <f>IFERROR(IF(Marcos[[#This Row],[Iniciar no dia]]=0,DATEDIF(Marcos[[#This Row],[Data de início]],Marcos[[#This Row],[Data de término]],"d")+1,IF(LEN(Marcos[[#This Row],[Iniciar no dia]])=0,"",DATEDIF(Marcos[[#This Row],[Data de início]],Marcos[[#This Row],[Data de término]],"d")+1)),0)</f>
        <v/>
      </c>
    </row>
    <row r="22" spans="1:7" x14ac:dyDescent="0.25">
      <c r="A22" s="21" t="s">
        <v>5</v>
      </c>
      <c r="B22" s="20" t="s">
        <v>9</v>
      </c>
      <c r="C22" s="20"/>
      <c r="D22" s="20"/>
      <c r="E22" s="20"/>
      <c r="F22" s="20"/>
      <c r="G22" s="20"/>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workbookViewId="0"/>
  </sheetViews>
  <sheetFormatPr defaultRowHeight="15" x14ac:dyDescent="0.25"/>
  <cols>
    <col min="1" max="1" width="2.5703125" customWidth="1"/>
  </cols>
  <sheetData>
    <row r="1" spans="1:1" ht="14.45" customHeight="1" x14ac:dyDescent="0.25">
      <c r="A1" s="22" t="s">
        <v>39</v>
      </c>
    </row>
    <row r="2" spans="1:1" ht="14.45" customHeight="1" x14ac:dyDescent="0.25"/>
    <row r="3" spans="1:1" ht="14.45" customHeight="1" x14ac:dyDescent="0.25"/>
  </sheetData>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a de Rolagem 2">
              <controlPr defaultSize="0" autoPict="0" altText="Scrollbar to increment Gantt Chart and scroll through the timeline">
                <anchor>
                  <from>
                    <xdr:col>0</xdr:col>
                    <xdr:colOff>171450</xdr:colOff>
                    <xdr:row>28</xdr:row>
                    <xdr:rowOff>28575</xdr:rowOff>
                  </from>
                  <to>
                    <xdr:col>13</xdr:col>
                    <xdr:colOff>438150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abSelected="1" workbookViewId="0"/>
  </sheetViews>
  <sheetFormatPr defaultRowHeight="15" x14ac:dyDescent="0.25"/>
  <cols>
    <col min="1" max="1" width="82.7109375" customWidth="1"/>
  </cols>
  <sheetData>
    <row r="1" spans="1:1" ht="50.1" customHeight="1" x14ac:dyDescent="0.25">
      <c r="A1" s="1" t="s">
        <v>23</v>
      </c>
    </row>
    <row r="2" spans="1:1" s="7" customFormat="1" ht="50.1" customHeight="1" x14ac:dyDescent="0.25">
      <c r="A2" s="5" t="s">
        <v>41</v>
      </c>
    </row>
    <row r="3" spans="1:1" s="7" customFormat="1" ht="180" x14ac:dyDescent="0.25">
      <c r="A3" s="5" t="s">
        <v>24</v>
      </c>
    </row>
    <row r="4" spans="1:1" x14ac:dyDescent="0.25">
      <c r="A4" s="10" t="s">
        <v>25</v>
      </c>
    </row>
    <row r="5" spans="1:1" ht="255" x14ac:dyDescent="0.25">
      <c r="A5" s="5" t="s">
        <v>40</v>
      </c>
    </row>
    <row r="6" spans="1:1" x14ac:dyDescent="0.25">
      <c r="A6" t="s">
        <v>26</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defaultRowHeight="15" x14ac:dyDescent="0.25"/>
  <cols>
    <col min="1" max="1" width="2.5703125" style="21" customWidth="1"/>
    <col min="2" max="2" width="20.5703125" customWidth="1"/>
    <col min="3" max="3" width="15.7109375" customWidth="1"/>
    <col min="4" max="4" width="23.140625" style="6" customWidth="1"/>
    <col min="5" max="5" width="15.7109375" style="6" customWidth="1"/>
  </cols>
  <sheetData>
    <row r="1" spans="1:6" ht="50.1" customHeight="1" x14ac:dyDescent="0.25">
      <c r="A1" s="21" t="s">
        <v>27</v>
      </c>
      <c r="B1" s="1" t="s">
        <v>32</v>
      </c>
    </row>
    <row r="2" spans="1:6" x14ac:dyDescent="0.25">
      <c r="A2" s="21" t="s">
        <v>28</v>
      </c>
      <c r="B2" t="s">
        <v>33</v>
      </c>
    </row>
    <row r="3" spans="1:6" x14ac:dyDescent="0.25">
      <c r="A3" s="21" t="s">
        <v>29</v>
      </c>
      <c r="B3">
        <v>0</v>
      </c>
    </row>
    <row r="4" spans="1:6" x14ac:dyDescent="0.25">
      <c r="A4" s="21" t="s">
        <v>30</v>
      </c>
      <c r="B4" t="s">
        <v>34</v>
      </c>
    </row>
    <row r="5" spans="1:6" ht="15.75" thickBot="1" x14ac:dyDescent="0.3">
      <c r="A5" s="21" t="s">
        <v>31</v>
      </c>
      <c r="B5" s="3" t="s">
        <v>35</v>
      </c>
      <c r="C5" s="3" t="s">
        <v>36</v>
      </c>
      <c r="D5" s="3" t="s">
        <v>20</v>
      </c>
      <c r="E5" s="3" t="s">
        <v>37</v>
      </c>
      <c r="F5" t="s">
        <v>38</v>
      </c>
    </row>
    <row r="6" spans="1:6" x14ac:dyDescent="0.25">
      <c r="B6" s="11" t="str">
        <f ca="1">IFERROR(IF(LEN(OFFSET('Controlador de projetos'!$E6,$B$3,0,1,1))=0,"",INDEX(Marcos[],'Controlador de projetos'!$B6+$B$3,4)),"")</f>
        <v>Início</v>
      </c>
      <c r="C6" s="12">
        <f ca="1">IFERROR(IF(LEN(OFFSET('Controlador de projetos'!$C6,$B$3,0,1,1))=0,End_Date,INDEX(Marcos[],'Controlador de projetos'!$B6+$B$3,2)),"")</f>
        <v>43336</v>
      </c>
      <c r="D6" s="13">
        <f ca="1">IFERROR(IF(LEN(OFFSET('Controlador de projetos'!$F6,$B$3,0,1,1))=0,"",INDEX(Marcos[],'Controlador de projetos'!$B6+$B$3,5)),"")</f>
        <v>0</v>
      </c>
      <c r="E6" s="14">
        <f ca="1">IFERROR(IF(LEN(OFFSET('Controlador de projetos'!$G6,$B$3,0,1,1))=0,"",INDEX(Marcos[],'Controlador de projetos'!$B6+$B$3,6)),"")</f>
        <v>11</v>
      </c>
    </row>
    <row r="7" spans="1:6" x14ac:dyDescent="0.25">
      <c r="B7" s="15" t="str">
        <f ca="1">IFERROR(IF(LEN(OFFSET('Controlador de projetos'!$E7,$B$3,0,1,1))=0,"",INDEX(Marcos[],'Controlador de projetos'!$B7+$B$3,4)),"")</f>
        <v>Atividade 2</v>
      </c>
      <c r="C7" s="8">
        <f ca="1">IFERROR(IF(LEN(OFFSET('Controlador de projetos'!$C7,$B$3,0,1,1))=0,End_Date,INDEX(Marcos[],'Controlador de projetos'!$B7+$B$3,2)),"")</f>
        <v>43351</v>
      </c>
      <c r="D7" s="9">
        <f ca="1">IFERROR(IF(LEN(OFFSET('Controlador de projetos'!$F7,$B$3,0,1,1))=0,"",INDEX(Marcos[],'Controlador de projetos'!$B7+$B$3,5)),"")</f>
        <v>15</v>
      </c>
      <c r="E7" s="16">
        <f ca="1">IFERROR(IF(LEN(OFFSET('Controlador de projetos'!$G7,$B$3,0,1,1))=0,"",INDEX(Marcos[],'Controlador de projetos'!$B7+$B$3,6)),"")</f>
        <v>16</v>
      </c>
    </row>
    <row r="8" spans="1:6" x14ac:dyDescent="0.25">
      <c r="B8" s="15" t="str">
        <f ca="1">IFERROR(IF(LEN(OFFSET('Controlador de projetos'!$E8,$B$3,0,1,1))=0,"",INDEX(Marcos[],'Controlador de projetos'!$B8+$B$3,4)),"")</f>
        <v>Atividade 3</v>
      </c>
      <c r="C8" s="8">
        <f ca="1">IFERROR(IF(LEN(OFFSET('Controlador de projetos'!$C8,$B$3,0,1,1))=0,End_Date,INDEX(Marcos[],'Controlador de projetos'!$B8+$B$3,2)),"")</f>
        <v>43316</v>
      </c>
      <c r="D8" s="9">
        <f ca="1">IFERROR(IF(LEN(OFFSET('Controlador de projetos'!$F8,$B$3,0,1,1))=0,"",INDEX(Marcos[],'Controlador de projetos'!$B8+$B$3,5)),"")</f>
        <v>-20</v>
      </c>
      <c r="E8" s="16">
        <f ca="1">IFERROR(IF(LEN(OFFSET('Controlador de projetos'!$G8,$B$3,0,1,1))=0,"",INDEX(Marcos[],'Controlador de projetos'!$B8+$B$3,6)),"")</f>
        <v>153</v>
      </c>
    </row>
    <row r="9" spans="1:6" s="7" customFormat="1" x14ac:dyDescent="0.25">
      <c r="A9" s="21"/>
      <c r="B9" s="15" t="str">
        <f ca="1">IFERROR(IF(LEN(OFFSET('Controlador de projetos'!$E9,$B$3,0,1,1))=0,"",INDEX(Marcos[],'Controlador de projetos'!$B9+$B$3,4)),"")</f>
        <v>Atividade 4</v>
      </c>
      <c r="C9" s="8">
        <f ca="1">IFERROR(IF(LEN(OFFSET('Controlador de projetos'!$C9,$B$3,0,1,1))=0,End_Date,INDEX(Marcos[],'Controlador de projetos'!$B9+$B$3,2)),"")</f>
        <v>43348</v>
      </c>
      <c r="D9" s="9">
        <f ca="1">IFERROR(IF(LEN(OFFSET('Controlador de projetos'!$F9,$B$3,0,1,1))=0,"",INDEX(Marcos[],'Controlador de projetos'!$B9+$B$3,5)),"")</f>
        <v>12</v>
      </c>
      <c r="E9" s="16">
        <f ca="1">IFERROR(IF(LEN(OFFSET('Controlador de projetos'!$G9,$B$3,0,1,1))=0,"",INDEX(Marcos[],'Controlador de projetos'!$B9+$B$3,6)),"")</f>
        <v>151</v>
      </c>
    </row>
    <row r="10" spans="1:6" s="7" customFormat="1" x14ac:dyDescent="0.25">
      <c r="A10" s="21"/>
      <c r="B10" s="15" t="str">
        <f ca="1">IFERROR(IF(LEN(OFFSET('Controlador de projetos'!$E10,$B$3,0,1,1))=0,"",INDEX(Marcos[],'Controlador de projetos'!$B10+$B$3,4)),"")</f>
        <v>Atividade 5</v>
      </c>
      <c r="C10" s="8">
        <f ca="1">IFERROR(IF(LEN(OFFSET('Controlador de projetos'!$C10,$B$3,0,1,1))=0,End_Date,INDEX(Marcos[],'Controlador de projetos'!$B10+$B$3,2)),"")</f>
        <v>43361</v>
      </c>
      <c r="D10" s="9">
        <f ca="1">IFERROR(IF(LEN(OFFSET('Controlador de projetos'!$F10,$B$3,0,1,1))=0,"",INDEX(Marcos[],'Controlador de projetos'!$B10+$B$3,5)),"")</f>
        <v>25</v>
      </c>
      <c r="E10" s="16">
        <f ca="1">IFERROR(IF(LEN(OFFSET('Controlador de projetos'!$G10,$B$3,0,1,1))=0,"",INDEX(Marcos[],'Controlador de projetos'!$B10+$B$3,6)),"")</f>
        <v>15</v>
      </c>
    </row>
  </sheetData>
  <printOptions horizontalCentered="1"/>
  <pageMargins left="0.7" right="0.7" top="0.75" bottom="0.75" header="0.3" footer="0.3"/>
  <pageSetup paperSize="9" scale="77" fitToHeight="0" orientation="portrait" horizontalDpi="1200" verticalDpi="1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Controlador de projetos</vt:lpstr>
      <vt:lpstr>Gráfico de Gantt</vt:lpstr>
      <vt:lpstr>Sobre</vt:lpstr>
      <vt:lpstr>Dados do gráf. dinâmico oculta</vt:lpstr>
      <vt:lpstr>Data_Final</vt:lpstr>
      <vt:lpstr>Data_Inicial</vt:lpstr>
      <vt:lpstr>Duração</vt:lpstr>
      <vt:lpstr>IncrementoDeRolagem</vt:lpstr>
      <vt:lpstr>IniciarNoDia</vt:lpstr>
      <vt:lpstr>Marco</vt:lpstr>
      <vt:lpstr>'Controlador de projetos'!Print_Titles</vt:lpstr>
      <vt:lpstr>TabeladeDataInicial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2018-08-16T08:01:29Z</dcterms:created>
  <dcterms:modified xsi:type="dcterms:W3CDTF">2018-09-03T07:51:52Z</dcterms:modified>
</cp:coreProperties>
</file>