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ThisWorkbook"/>
  <xr:revisionPtr revIDLastSave="0" documentId="13_ncr:3_{21361BAD-B7E6-4792-898B-F336C8D40F9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odsumowanie budżetu" sheetId="1" r:id="rId1"/>
    <sheet name="Szczegóły budżetu" sheetId="3" r:id="rId2"/>
  </sheets>
  <definedNames>
    <definedName name="Całkowity_budżet_ślubny">'Podsumowanie budżetu'!$C$3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" l="1"/>
  <c r="D44" i="3" l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<sst xmlns="http://schemas.openxmlformats.org/spreadsheetml/2006/main" count="118" uniqueCount="80">
  <si>
    <t>CAŁKOWITY BUDŻET ŚLUBNY</t>
  </si>
  <si>
    <t>WYDATKI</t>
  </si>
  <si>
    <t>Wesele</t>
  </si>
  <si>
    <t>Ubiór</t>
  </si>
  <si>
    <t>Kwiaty i dekoracje</t>
  </si>
  <si>
    <t>Muzyka</t>
  </si>
  <si>
    <t>Fotografie i klipy wideo</t>
  </si>
  <si>
    <t>Usługi specjalne i prezenty</t>
  </si>
  <si>
    <t>Ceremonia</t>
  </si>
  <si>
    <t>Papeteria</t>
  </si>
  <si>
    <t>Obrączki ślubne</t>
  </si>
  <si>
    <t>Transport</t>
  </si>
  <si>
    <t>Suma</t>
  </si>
  <si>
    <t>WPŁATY</t>
  </si>
  <si>
    <t>Źródło funduszu</t>
  </si>
  <si>
    <t>Oszczędności</t>
  </si>
  <si>
    <t>Mama i tata partnera 1</t>
  </si>
  <si>
    <t>Dziadkowie partnera 1</t>
  </si>
  <si>
    <t>Mama i tata partnera 2</t>
  </si>
  <si>
    <t>Dziadkowie partnera 2</t>
  </si>
  <si>
    <t>Inne wpłaty</t>
  </si>
  <si>
    <t>Alokacja 
%</t>
  </si>
  <si>
    <t>Wpłata</t>
  </si>
  <si>
    <t>Przydzielony budżet</t>
  </si>
  <si>
    <t>Szacowane 
Koszty</t>
  </si>
  <si>
    <t>Rzeczywiste 
Koszty</t>
  </si>
  <si>
    <t xml:space="preserve"> </t>
  </si>
  <si>
    <t>WESELE</t>
  </si>
  <si>
    <t>Miejsce i czynsze</t>
  </si>
  <si>
    <t>Żywność i obsługa</t>
  </si>
  <si>
    <t>Napoje</t>
  </si>
  <si>
    <t>Ciasto</t>
  </si>
  <si>
    <t>Opłaty różne</t>
  </si>
  <si>
    <t>UBIÓR</t>
  </si>
  <si>
    <t>Smoking, garnitur i/lub suknia</t>
  </si>
  <si>
    <t>Zmiany</t>
  </si>
  <si>
    <t>Ozdoba głowy i welon</t>
  </si>
  <si>
    <t>Akcesoria</t>
  </si>
  <si>
    <t>Włosy i makijaż</t>
  </si>
  <si>
    <t>KWIATY I DEKORACJE</t>
  </si>
  <si>
    <t>Ustalenia dotyczące kwiatów dla ceremonii</t>
  </si>
  <si>
    <t>Kwiaty i koszyk dziewczynek rozsypujących kwiaty</t>
  </si>
  <si>
    <t>Poduszka pod obrączkę</t>
  </si>
  <si>
    <t>Bukiety</t>
  </si>
  <si>
    <t>Butonierki</t>
  </si>
  <si>
    <t>Bukieciki do sukienek</t>
  </si>
  <si>
    <t>Dekoracje na przyjęcie</t>
  </si>
  <si>
    <t>Oświetlenie</t>
  </si>
  <si>
    <t>MUZYKA</t>
  </si>
  <si>
    <t>Muzycy na ceremonię</t>
  </si>
  <si>
    <t>Muzycy na czas koktajlu</t>
  </si>
  <si>
    <t>Zespół na przyjęcie, DJ lub rozrywka</t>
  </si>
  <si>
    <t>Wynajem systemu dźwiękowego lub parkietu</t>
  </si>
  <si>
    <t>FOTOGRAFIE I KLIPY WIDEO</t>
  </si>
  <si>
    <t>Fotografie</t>
  </si>
  <si>
    <t>Rejestracja wideo</t>
  </si>
  <si>
    <t>Kolejne odbitki i albumy</t>
  </si>
  <si>
    <t>USŁUGI SPECJALNE I PREZENTY</t>
  </si>
  <si>
    <t>Prezenty na powitanie</t>
  </si>
  <si>
    <t>Prezenty podczas przyjęcia</t>
  </si>
  <si>
    <t>CEREMONIA</t>
  </si>
  <si>
    <t>Opłata za lokalizację</t>
  </si>
  <si>
    <t>Opłata celebransa lub darowizna na kościół</t>
  </si>
  <si>
    <t>PAPETERIA</t>
  </si>
  <si>
    <t>Zapisz datę — karty</t>
  </si>
  <si>
    <t>Zaproszenia i RSVP</t>
  </si>
  <si>
    <t>Programy</t>
  </si>
  <si>
    <t>Karty siedzeń i miejsc</t>
  </si>
  <si>
    <t>Karty menu</t>
  </si>
  <si>
    <t>Podziękowania — notatki</t>
  </si>
  <si>
    <t>Opłaty pocztowe</t>
  </si>
  <si>
    <t>OBRĄCZKI ŚLUBNE</t>
  </si>
  <si>
    <t>Akcesoria obrączek</t>
  </si>
  <si>
    <t>TRANSPORT</t>
  </si>
  <si>
    <t>Wynajem głównego samochodu</t>
  </si>
  <si>
    <t>Wynajem samochodu dla gości</t>
  </si>
  <si>
    <t>Transport dla gości zamiejscowych</t>
  </si>
  <si>
    <t>Parkingowy</t>
  </si>
  <si>
    <t>Szacowane koszty</t>
  </si>
  <si>
    <t>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</si>
</sst>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3" formatCode="_(* #,##0.00_);_(* \(#,##0.00\);_(* &quot;-&quot;??_);_(@_)"/>
    <numFmt numFmtId="164" formatCode="#,##0\ &quot;zł&quot;;\-#,##0\ &quot;zł&quot;"/>
    <numFmt numFmtId="165" formatCode="_-* #,##0\ &quot;zł&quot;_-;\-* #,##0\ &quot;zł&quot;_-;_-* &quot;-&quot;\ &quot;zł&quot;_-;_-@_-"/>
    <numFmt numFmtId="166" formatCode="_-* #,##0.00\ &quot;zł&quot;_-;\-* #,##0.00\ &quot;zł&quot;_-;_-* &quot;-&quot;??\ &quot;zł&quot;_-;_-@_-"/>
    <numFmt numFmtId="167" formatCode="#,##0\ &quot;zł&quot;"/>
    <numFmt numFmtId="168" formatCode="#,##0.00\ &quot;zł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7" fontId="2" fillId="3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8" formatCode="#,##0.0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7" formatCode="#,##0\ &quot;zł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7" formatCode="#,##0\ &quot;zł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Budżet_Ślubny_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5</xdr:col>
      <xdr:colOff>979551</xdr:colOff>
      <xdr:row>0</xdr:row>
      <xdr:rowOff>2060490</xdr:rowOff>
    </xdr:to>
    <xdr:pic>
      <xdr:nvPicPr>
        <xdr:cNvPr id="2" name="Obraz 1" descr="Fotografia przedstawiająca tort weselny" title="Transparen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208776" cy="1942200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pl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Budżet ślubny</a:t>
          </a:r>
        </a:p>
        <a:p>
          <a:pPr algn="ctr" rtl="0"/>
          <a:r>
            <a:rPr lang="pl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[Partner 1] i [Partner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_Wpłaty" displayName="Tabela_Wpłaty" ref="B19:C26" totalsRowCount="1" headerRowDxfId="80" dataDxfId="79" totalsRowDxfId="78">
  <autoFilter ref="B19:C25" xr:uid="{00000000-0009-0000-0100-000001000000}"/>
  <tableColumns count="2">
    <tableColumn id="1" xr3:uid="{00000000-0010-0000-0000-000001000000}" name="Źródło funduszu" totalsRowLabel="Suma" dataDxfId="77" totalsRowDxfId="76"/>
    <tableColumn id="2" xr3:uid="{00000000-0010-0000-0000-000002000000}" name="Wpłata" totalsRowFunction="sum" dataDxfId="75" totalsRowDxfId="74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a_ObrączkiŚlubne" displayName="Tabela_ObrączkiŚlubne" ref="B69:D72" totalsRowCount="1" headerRowDxfId="13">
  <tableColumns count="3">
    <tableColumn id="1" xr3:uid="{00000000-0010-0000-0900-000001000000}" name="OBRĄCZKI ŚLUBNE" totalsRowLabel="Suma" dataDxfId="12" totalsRowDxfId="11"/>
    <tableColumn id="2" xr3:uid="{00000000-0010-0000-0900-000002000000}" name="Szacowane koszty" totalsRowFunction="sum" dataDxfId="10" totalsRowDxfId="9"/>
    <tableColumn id="3" xr3:uid="{00000000-0010-0000-0900-000003000000}" name="Koszty rzeczywiste" totalsRowFunction="sum" dataDxfId="8" totalsRowDxfId="7"/>
  </tableColumns>
  <tableStyleInfo name="Budżet_Ślubny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a_Transport" displayName="Tabela_Transport" ref="B74:D80" totalsRowCount="1" headerRowDxfId="6">
  <tableColumns count="3">
    <tableColumn id="1" xr3:uid="{00000000-0010-0000-0A00-000001000000}" name="TRANSPORT" totalsRowLabel="Suma" dataDxfId="5" totalsRowDxfId="4"/>
    <tableColumn id="2" xr3:uid="{00000000-0010-0000-0A00-000002000000}" name="Szacowane koszty" totalsRowFunction="sum" dataDxfId="3" totalsRowDxfId="2"/>
    <tableColumn id="3" xr3:uid="{00000000-0010-0000-0A00-000003000000}" name="Koszty rzeczywiste" totalsRowFunction="sum" dataDxfId="1" totalsRowDxfId="0"/>
  </tableColumns>
  <tableStyleInfo name="Budżet_Ślubny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_PrzyjęcieWeselne" displayName="Tabela_PrzyjęcieWeselne" ref="B2:D8" totalsRowCount="1" headerRowDxfId="73" dataDxfId="72" totalsRowDxfId="71">
  <tableColumns count="3">
    <tableColumn id="1" xr3:uid="{00000000-0010-0000-0100-000001000000}" name="WESELE" totalsRowLabel="Suma" dataDxfId="70" totalsRowDxfId="69"/>
    <tableColumn id="2" xr3:uid="{00000000-0010-0000-0100-000002000000}" name="Szacowane koszty" totalsRowFunction="sum" dataDxfId="68" totalsRowDxfId="67"/>
    <tableColumn id="3" xr3:uid="{00000000-0010-0000-0100-000003000000}" name="Koszty rzeczywiste" totalsRowFunction="sum" dataDxfId="66" totalsRowDxfId="65"/>
  </tableColumns>
  <tableStyleInfo name="Budżet_Ślubny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_Ubiór" displayName="Tabela_Ubiór" ref="B10:D17" totalsRowCount="1" headerRowDxfId="64" dataDxfId="63">
  <tableColumns count="3">
    <tableColumn id="1" xr3:uid="{00000000-0010-0000-0200-000001000000}" name="UBIÓR" totalsRowLabel="Suma" dataDxfId="62" totalsRowDxfId="61"/>
    <tableColumn id="2" xr3:uid="{00000000-0010-0000-0200-000002000000}" name="Szacowane koszty" totalsRowFunction="sum" dataDxfId="60" totalsRowDxfId="59"/>
    <tableColumn id="3" xr3:uid="{00000000-0010-0000-0200-000003000000}" name="Koszty rzeczywiste" totalsRowFunction="sum" dataDxfId="58" totalsRowDxfId="57"/>
  </tableColumns>
  <tableStyleInfo name="Budżet_Ślubny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_KwiatyiDekoracje" displayName="Tabela_KwiatyiDekoracje" ref="B19:D29" totalsRowCount="1" headerRowDxfId="56" dataDxfId="55">
  <tableColumns count="3">
    <tableColumn id="1" xr3:uid="{00000000-0010-0000-0300-000001000000}" name="KWIATY I DEKORACJE" totalsRowLabel="Suma" dataDxfId="54" totalsRowDxfId="53"/>
    <tableColumn id="2" xr3:uid="{00000000-0010-0000-0300-000002000000}" name="Szacowane koszty" totalsRowFunction="sum" dataDxfId="52" totalsRowDxfId="51"/>
    <tableColumn id="3" xr3:uid="{00000000-0010-0000-0300-000003000000}" name="Koszty rzeczywiste" totalsRowFunction="sum" dataDxfId="50" totalsRowDxfId="49"/>
  </tableColumns>
  <tableStyleInfo name="Budżet_Ślubny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_OprawaMuzyczna" displayName="Tabela_OprawaMuzyczna" ref="B31:D37" totalsRowCount="1" headerRowDxfId="48">
  <tableColumns count="3">
    <tableColumn id="1" xr3:uid="{00000000-0010-0000-0400-000001000000}" name="MUZYKA" totalsRowLabel="Suma" dataDxfId="47" totalsRowDxfId="46"/>
    <tableColumn id="2" xr3:uid="{00000000-0010-0000-0400-000002000000}" name="Szacowane koszty" totalsRowFunction="sum" dataDxfId="45" totalsRowDxfId="44"/>
    <tableColumn id="3" xr3:uid="{00000000-0010-0000-0400-000003000000}" name="Koszty rzeczywiste" totalsRowFunction="sum" dataDxfId="43" totalsRowDxfId="42"/>
  </tableColumns>
  <tableStyleInfo name="Budżet_Ślubny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_FotografiKamerzysta" displayName="Tabela_FotografiKamerzysta" ref="B39:D44" totalsRowCount="1" headerRowDxfId="41">
  <tableColumns count="3">
    <tableColumn id="1" xr3:uid="{00000000-0010-0000-0500-000001000000}" name="FOTOGRAFIE I KLIPY WIDEO" totalsRowLabel="Suma" dataDxfId="40" totalsRowDxfId="39"/>
    <tableColumn id="2" xr3:uid="{00000000-0010-0000-0500-000002000000}" name="Szacowane koszty" totalsRowFunction="sum" dataDxfId="38" totalsRowDxfId="37"/>
    <tableColumn id="3" xr3:uid="{00000000-0010-0000-0500-000003000000}" name="Koszty rzeczywiste" totalsRowFunction="sum" dataDxfId="36" totalsRowDxfId="35"/>
  </tableColumns>
  <tableStyleInfo name="Budżet_Ślubny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a_UpominkiiPrezenty" displayName="Tabela_UpominkiiPrezenty" ref="B46:D50" totalsRowCount="1" headerRowDxfId="34">
  <tableColumns count="3">
    <tableColumn id="1" xr3:uid="{00000000-0010-0000-0600-000001000000}" name="USŁUGI SPECJALNE I PREZENTY" totalsRowLabel="Suma" dataDxfId="33" totalsRowDxfId="32"/>
    <tableColumn id="2" xr3:uid="{00000000-0010-0000-0600-000002000000}" name="Szacowane koszty" totalsRowFunction="sum" dataDxfId="31" totalsRowDxfId="30"/>
    <tableColumn id="3" xr3:uid="{00000000-0010-0000-0600-000003000000}" name="Koszty rzeczywiste" totalsRowFunction="sum" dataDxfId="29" totalsRowDxfId="28"/>
  </tableColumns>
  <tableStyleInfo name="Budżet_Ślubny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a_Ceremonia" displayName="Tabela_Ceremonia" ref="B52:D56" totalsRowCount="1" headerRowDxfId="27">
  <tableColumns count="3">
    <tableColumn id="1" xr3:uid="{00000000-0010-0000-0700-000001000000}" name="CEREMONIA" totalsRowLabel="Suma" dataDxfId="26" totalsRowDxfId="25"/>
    <tableColumn id="2" xr3:uid="{00000000-0010-0000-0700-000002000000}" name="Szacowane koszty" totalsRowFunction="sum" dataDxfId="24" totalsRowDxfId="23"/>
    <tableColumn id="3" xr3:uid="{00000000-0010-0000-0700-000003000000}" name="Koszty rzeczywiste" totalsRowFunction="sum" dataDxfId="22" totalsRowDxfId="21"/>
  </tableColumns>
  <tableStyleInfo name="Budżet_Ślubny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a_Papeteria" displayName="Tabela_Papeteria" ref="B58:D67" totalsRowCount="1" headerRowDxfId="20">
  <tableColumns count="3">
    <tableColumn id="1" xr3:uid="{00000000-0010-0000-0800-000001000000}" name="PAPETERIA" totalsRowLabel="Suma" dataDxfId="19" totalsRowDxfId="18"/>
    <tableColumn id="2" xr3:uid="{00000000-0010-0000-0800-000002000000}" name="Szacowane koszty" totalsRowFunction="sum" dataDxfId="17" totalsRowDxfId="16"/>
    <tableColumn id="3" xr3:uid="{00000000-0010-0000-0800-000003000000}" name="Koszty rzeczywiste" totalsRowFunction="sum" dataDxfId="15" totalsRowDxfId="14"/>
  </tableColumns>
  <tableStyleInfo name="Budżet_Ślubny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defaultColWidth="9" defaultRowHeight="21" customHeight="1" x14ac:dyDescent="0.2"/>
  <cols>
    <col min="1" max="1" width="1.5" style="1" customWidth="1"/>
    <col min="2" max="2" width="27" style="1" customWidth="1"/>
    <col min="3" max="3" width="14.375" style="1" bestFit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26</v>
      </c>
    </row>
    <row r="3" spans="2:7" ht="35.1" customHeight="1" x14ac:dyDescent="0.2">
      <c r="B3" s="12" t="s">
        <v>0</v>
      </c>
      <c r="C3" s="31">
        <v>20000</v>
      </c>
    </row>
    <row r="5" spans="2:7" s="3" customFormat="1" ht="35.1" customHeight="1" x14ac:dyDescent="0.2">
      <c r="B5" s="21" t="s">
        <v>1</v>
      </c>
      <c r="C5" s="22" t="s">
        <v>21</v>
      </c>
      <c r="D5" s="30" t="s">
        <v>23</v>
      </c>
      <c r="E5" s="30" t="s">
        <v>24</v>
      </c>
      <c r="F5" s="30" t="s">
        <v>25</v>
      </c>
    </row>
    <row r="6" spans="2:7" ht="21" customHeight="1" x14ac:dyDescent="0.2">
      <c r="B6" s="23" t="s">
        <v>2</v>
      </c>
      <c r="C6" s="24">
        <v>0.5</v>
      </c>
      <c r="D6" s="38">
        <f>Całkowity_budżet_ślubny*'Podsumowanie budżetu'!$C6</f>
        <v>10000</v>
      </c>
      <c r="E6" s="38">
        <f>Tabela_PrzyjęcieWeselne[[#Totals],[Szacowane koszty]]</f>
        <v>0</v>
      </c>
      <c r="F6" s="38">
        <f>Tabela_PrzyjęcieWeselne[[#Totals],[Koszty rzeczywiste]]</f>
        <v>0</v>
      </c>
    </row>
    <row r="7" spans="2:7" ht="21" customHeight="1" x14ac:dyDescent="0.2">
      <c r="B7" s="17" t="s">
        <v>3</v>
      </c>
      <c r="C7" s="18">
        <v>0.1</v>
      </c>
      <c r="D7" s="39">
        <f>Całkowity_budżet_ślubny*'Podsumowanie budżetu'!$C7</f>
        <v>2000</v>
      </c>
      <c r="E7" s="39">
        <f>Tabela_Ubiór[[#Totals],[Szacowane koszty]]</f>
        <v>0</v>
      </c>
      <c r="F7" s="39">
        <f>Tabela_Ubiór[[#Totals],[Koszty rzeczywiste]]</f>
        <v>0</v>
      </c>
    </row>
    <row r="8" spans="2:7" ht="21" customHeight="1" x14ac:dyDescent="0.2">
      <c r="B8" s="15" t="s">
        <v>4</v>
      </c>
      <c r="C8" s="16">
        <v>0.1</v>
      </c>
      <c r="D8" s="40">
        <f>Całkowity_budżet_ślubny*'Podsumowanie budżetu'!$C8</f>
        <v>2000</v>
      </c>
      <c r="E8" s="40">
        <f>Tabela_KwiatyiDekoracje[[#Totals],[Szacowane koszty]]</f>
        <v>0</v>
      </c>
      <c r="F8" s="40">
        <f>Tabela_KwiatyiDekoracje[[#Totals],[Koszty rzeczywiste]]</f>
        <v>0</v>
      </c>
    </row>
    <row r="9" spans="2:7" ht="21" customHeight="1" x14ac:dyDescent="0.2">
      <c r="B9" s="17" t="s">
        <v>5</v>
      </c>
      <c r="C9" s="18">
        <v>0.1</v>
      </c>
      <c r="D9" s="39">
        <f>Całkowity_budżet_ślubny*'Podsumowanie budżetu'!$C9</f>
        <v>2000</v>
      </c>
      <c r="E9" s="39">
        <f>Tabela_OprawaMuzyczna[[#Totals],[Szacowane koszty]]</f>
        <v>0</v>
      </c>
      <c r="F9" s="39">
        <f>Tabela_OprawaMuzyczna[[#Totals],[Koszty rzeczywiste]]</f>
        <v>0</v>
      </c>
    </row>
    <row r="10" spans="2:7" ht="21" customHeight="1" x14ac:dyDescent="0.2">
      <c r="B10" s="15" t="s">
        <v>6</v>
      </c>
      <c r="C10" s="16">
        <v>0.1</v>
      </c>
      <c r="D10" s="40">
        <f>Całkowity_budżet_ślubny*'Podsumowanie budżetu'!$C10</f>
        <v>2000</v>
      </c>
      <c r="E10" s="40">
        <f>Tabela_FotografiKamerzysta[[#Totals],[Szacowane koszty]]</f>
        <v>0</v>
      </c>
      <c r="F10" s="40">
        <f>Tabela_FotografiKamerzysta[[#Totals],[Koszty rzeczywiste]]</f>
        <v>0</v>
      </c>
    </row>
    <row r="11" spans="2:7" ht="21" customHeight="1" x14ac:dyDescent="0.2">
      <c r="B11" s="17" t="s">
        <v>7</v>
      </c>
      <c r="C11" s="18">
        <v>0.03</v>
      </c>
      <c r="D11" s="39">
        <f>Całkowity_budżet_ślubny*'Podsumowanie budżetu'!$C11</f>
        <v>600</v>
      </c>
      <c r="E11" s="39">
        <f>Tabela_UpominkiiPrezenty[[#Totals],[Szacowane koszty]]</f>
        <v>0</v>
      </c>
      <c r="F11" s="39">
        <f>Tabela_UpominkiiPrezenty[[#Totals],[Koszty rzeczywiste]]</f>
        <v>0</v>
      </c>
    </row>
    <row r="12" spans="2:7" ht="21" customHeight="1" x14ac:dyDescent="0.2">
      <c r="B12" s="15" t="s">
        <v>8</v>
      </c>
      <c r="C12" s="16">
        <v>0.02</v>
      </c>
      <c r="D12" s="40">
        <f>Całkowity_budżet_ślubny*'Podsumowanie budżetu'!$C12</f>
        <v>400</v>
      </c>
      <c r="E12" s="40">
        <f>Tabela_Ceremonia[[#Totals],[Szacowane koszty]]</f>
        <v>0</v>
      </c>
      <c r="F12" s="40">
        <f>Tabela_Ceremonia[[#Totals],[Koszty rzeczywiste]]</f>
        <v>0</v>
      </c>
    </row>
    <row r="13" spans="2:7" ht="21" customHeight="1" x14ac:dyDescent="0.2">
      <c r="B13" s="17" t="s">
        <v>9</v>
      </c>
      <c r="C13" s="18">
        <v>0.02</v>
      </c>
      <c r="D13" s="39">
        <f>Całkowity_budżet_ślubny*'Podsumowanie budżetu'!$C13</f>
        <v>400</v>
      </c>
      <c r="E13" s="39">
        <f>Tabela_Papeteria[[#Totals],[Szacowane koszty]]</f>
        <v>0</v>
      </c>
      <c r="F13" s="39">
        <f>Tabela_Papeteria[[#Totals],[Koszty rzeczywiste]]</f>
        <v>0</v>
      </c>
    </row>
    <row r="14" spans="2:7" ht="21" customHeight="1" x14ac:dyDescent="0.2">
      <c r="B14" s="15" t="s">
        <v>10</v>
      </c>
      <c r="C14" s="16">
        <v>0.02</v>
      </c>
      <c r="D14" s="40">
        <f>Całkowity_budżet_ślubny*'Podsumowanie budżetu'!$C14</f>
        <v>400</v>
      </c>
      <c r="E14" s="40">
        <f>Tabela_ObrączkiŚlubne[[#Totals],[Szacowane koszty]]</f>
        <v>0</v>
      </c>
      <c r="F14" s="40">
        <f>Tabela_ObrączkiŚlubne[[#Totals],[Koszty rzeczywiste]]</f>
        <v>0</v>
      </c>
    </row>
    <row r="15" spans="2:7" ht="21" customHeight="1" x14ac:dyDescent="0.2">
      <c r="B15" s="17" t="s">
        <v>11</v>
      </c>
      <c r="C15" s="18">
        <v>0.01</v>
      </c>
      <c r="D15" s="39">
        <f>Całkowity_budżet_ślubny*'Podsumowanie budżetu'!$C15</f>
        <v>200</v>
      </c>
      <c r="E15" s="39">
        <f>Tabela_Transport[[#Totals],[Szacowane koszty]]</f>
        <v>0</v>
      </c>
      <c r="F15" s="39">
        <f>Tabela_Transport[[#Totals],[Koszty rzeczywiste]]</f>
        <v>0</v>
      </c>
    </row>
    <row r="16" spans="2:7" ht="21" customHeight="1" x14ac:dyDescent="0.2">
      <c r="B16" s="19" t="s">
        <v>12</v>
      </c>
      <c r="C16" s="20">
        <f>SUM(C6:C15)</f>
        <v>1</v>
      </c>
      <c r="D16" s="41">
        <f t="shared" ref="D16:F16" si="0">SUM(D6:D15)</f>
        <v>20000</v>
      </c>
      <c r="E16" s="41">
        <f t="shared" si="0"/>
        <v>0</v>
      </c>
      <c r="F16" s="41">
        <f t="shared" si="0"/>
        <v>0</v>
      </c>
    </row>
    <row r="18" spans="2:6" s="5" customFormat="1" ht="21" customHeight="1" x14ac:dyDescent="0.2">
      <c r="B18" s="9" t="s">
        <v>13</v>
      </c>
      <c r="C18" s="10"/>
      <c r="D18" s="10"/>
      <c r="E18" s="11"/>
      <c r="F18" s="11"/>
    </row>
    <row r="19" spans="2:6" ht="21" customHeight="1" x14ac:dyDescent="0.2">
      <c r="B19" t="s">
        <v>14</v>
      </c>
      <c r="C19" t="s">
        <v>22</v>
      </c>
    </row>
    <row r="20" spans="2:6" ht="21" customHeight="1" x14ac:dyDescent="0.2">
      <c r="B20" s="2" t="s">
        <v>15</v>
      </c>
      <c r="C20" s="32">
        <v>10000</v>
      </c>
    </row>
    <row r="21" spans="2:6" ht="21" customHeight="1" x14ac:dyDescent="0.2">
      <c r="B21" s="2" t="s">
        <v>16</v>
      </c>
      <c r="C21" s="32">
        <v>4000</v>
      </c>
    </row>
    <row r="22" spans="2:6" ht="21" customHeight="1" x14ac:dyDescent="0.2">
      <c r="B22" s="2" t="s">
        <v>17</v>
      </c>
      <c r="C22" s="32">
        <v>2000</v>
      </c>
    </row>
    <row r="23" spans="2:6" ht="21" customHeight="1" x14ac:dyDescent="0.2">
      <c r="B23" s="2" t="s">
        <v>18</v>
      </c>
      <c r="C23" s="32">
        <v>4000</v>
      </c>
    </row>
    <row r="24" spans="2:6" ht="21" customHeight="1" x14ac:dyDescent="0.2">
      <c r="B24" s="26" t="s">
        <v>19</v>
      </c>
      <c r="C24" s="33">
        <v>4000</v>
      </c>
    </row>
    <row r="25" spans="2:6" ht="21" customHeight="1" x14ac:dyDescent="0.2">
      <c r="B25" s="2" t="s">
        <v>20</v>
      </c>
      <c r="C25" s="32">
        <v>2000</v>
      </c>
    </row>
    <row r="26" spans="2:6" ht="21" customHeight="1" x14ac:dyDescent="0.2">
      <c r="B26" s="2" t="s">
        <v>12</v>
      </c>
      <c r="C26" s="32">
        <f>SUBTOTAL(109,Tabela_Wpłaty[Wpłata])</f>
        <v>26000</v>
      </c>
    </row>
    <row r="28" spans="2:6" ht="21" customHeight="1" x14ac:dyDescent="0.2">
      <c r="B28" s="12" t="str">
        <f>IF(Tabela_Wpłaty[[#Totals],[Wpłata]]&lt;Całkowity_budżet_ślubny,"Różnica do nadrobienia","Dostępne dodatkowe fundusze")</f>
        <v>Dostępne dodatkowe fundusze</v>
      </c>
      <c r="C28" s="34">
        <f>IF(Tabela_Wpłaty[[#Totals],[Wpłata]]&lt;Całkowity_budżet_ślubny,Całkowity_budżet_ślubny-Tabela_Wpłaty[[#Totals],[Wpłata]],Tabela_Wpłaty[[#Totals],[Wpłata]]-Całkowity_budżet_ślubny)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Budżet ślubny" prompt="_x000a_Wprowadź swój całkowity budżet ślubny do komórki C3 i zostanie on rozdzielony zgodnie z kolumną Alokacja (%). _x000a__x000a_Na karcie Szczegóły budżetu pozycje wydatków są umieszczone na liście według kategorii._x000a__x000a_" sqref="A1" xr:uid="{00000000-0002-0000-0000-000000000000}"/>
    <dataValidation allowBlank="1" showInputMessage="1" showErrorMessage="1" prompt="W tej komórce wprowadź całkowity budżet ślubny" sqref="C3" xr:uid="{00000000-0002-0000-0000-000001000000}"/>
    <dataValidation allowBlank="1" showInputMessage="1" showErrorMessage="1" prompt="Kategorie wydatków są wymienione w dolnej części tej kolumny" sqref="B5" xr:uid="{00000000-0002-0000-0000-000002000000}"/>
    <dataValidation allowBlank="1" showInputMessage="1" showErrorMessage="1" prompt="Modyfikuj alokację (%) dla każdej kategorii wydatków poniżej tej kolumny. _x000a__x000a_Suma tej kolumny powinna wynosić 100%." sqref="C5" xr:uid="{00000000-0002-0000-0000-000003000000}"/>
    <dataValidation allowBlank="1" showInputMessage="1" showErrorMessage="1" prompt="Ta kolumna jest obliczana automatycznie na podstawie pozycji Całkowity budżet ślubny i Alokacja (%) dla każdej kategorii wydatków" sqref="D5" xr:uid="{00000000-0002-0000-0000-000004000000}"/>
    <dataValidation allowBlank="1" showInputMessage="1" showErrorMessage="1" prompt="Ta kolumna jest obliczana automatycznie na podstawie pozycji Koszty rzeczywiste na karcie Szczegóły budżetu" sqref="F5" xr:uid="{00000000-0002-0000-0000-000005000000}"/>
    <dataValidation allowBlank="1" showInputMessage="1" showErrorMessage="1" prompt="Ta kolumna jest obliczana automatycznie na podstawie pozycji Koszty szacowane na karcie Szczegóły budżetu" sqref="E5" xr:uid="{00000000-0002-0000-0000-000006000000}"/>
    <dataValidation allowBlank="1" showInputMessage="1" showErrorMessage="1" prompt="W poniższej tabeli wymieniono źródła funduszu ślubnego" sqref="B18" xr:uid="{00000000-0002-0000-0000-000007000000}"/>
    <dataValidation allowBlank="1" showInputMessage="1" showErrorMessage="1" prompt="W ten sposób obliczono różnicę między Całkowitą sumą wpłat a Całkowitym budżetem ślubnym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defaultColWidth="9" defaultRowHeight="21" customHeight="1" x14ac:dyDescent="0.2"/>
  <cols>
    <col min="1" max="1" width="1.5" style="1" customWidth="1"/>
    <col min="2" max="2" width="43.875" style="8" customWidth="1"/>
    <col min="3" max="4" width="16.625" style="27" customWidth="1"/>
    <col min="5" max="16384" width="9" style="1"/>
  </cols>
  <sheetData>
    <row r="2" spans="2:4" s="6" customFormat="1" ht="21" customHeight="1" x14ac:dyDescent="0.2">
      <c r="B2" s="7" t="s">
        <v>27</v>
      </c>
      <c r="C2" s="28" t="s">
        <v>78</v>
      </c>
      <c r="D2" s="28" t="s">
        <v>79</v>
      </c>
    </row>
    <row r="3" spans="2:4" ht="21" customHeight="1" x14ac:dyDescent="0.2">
      <c r="B3" s="4" t="s">
        <v>28</v>
      </c>
      <c r="C3" s="35"/>
      <c r="D3" s="35"/>
    </row>
    <row r="4" spans="2:4" ht="21" customHeight="1" x14ac:dyDescent="0.2">
      <c r="B4" s="4" t="s">
        <v>29</v>
      </c>
      <c r="C4" s="35"/>
      <c r="D4" s="35"/>
    </row>
    <row r="5" spans="2:4" ht="21" customHeight="1" x14ac:dyDescent="0.2">
      <c r="B5" s="4" t="s">
        <v>30</v>
      </c>
      <c r="C5" s="35"/>
      <c r="D5" s="35"/>
    </row>
    <row r="6" spans="2:4" ht="21" customHeight="1" x14ac:dyDescent="0.2">
      <c r="B6" s="4" t="s">
        <v>31</v>
      </c>
      <c r="C6" s="35"/>
      <c r="D6" s="35"/>
    </row>
    <row r="7" spans="2:4" ht="21" customHeight="1" x14ac:dyDescent="0.2">
      <c r="B7" s="4" t="s">
        <v>32</v>
      </c>
      <c r="C7" s="35"/>
      <c r="D7" s="35"/>
    </row>
    <row r="8" spans="2:4" ht="21" customHeight="1" x14ac:dyDescent="0.2">
      <c r="B8" s="4" t="s">
        <v>12</v>
      </c>
      <c r="C8" s="35">
        <f>SUBTOTAL(109,Tabela_PrzyjęcieWeselne[Szacowane koszty])</f>
        <v>0</v>
      </c>
      <c r="D8" s="35">
        <f>SUBTOTAL(109,Tabela_PrzyjęcieWeselne[Koszty rzeczywiste])</f>
        <v>0</v>
      </c>
    </row>
    <row r="10" spans="2:4" s="14" customFormat="1" ht="21" customHeight="1" x14ac:dyDescent="0.2">
      <c r="B10" s="13" t="s">
        <v>33</v>
      </c>
      <c r="C10" s="29" t="s">
        <v>78</v>
      </c>
      <c r="D10" s="29" t="s">
        <v>79</v>
      </c>
    </row>
    <row r="11" spans="2:4" ht="21" customHeight="1" x14ac:dyDescent="0.2">
      <c r="B11" s="8" t="s">
        <v>34</v>
      </c>
      <c r="C11" s="36"/>
      <c r="D11" s="36"/>
    </row>
    <row r="12" spans="2:4" ht="21" customHeight="1" x14ac:dyDescent="0.2">
      <c r="B12" s="8" t="s">
        <v>35</v>
      </c>
      <c r="C12" s="36"/>
      <c r="D12" s="36"/>
    </row>
    <row r="13" spans="2:4" ht="21" customHeight="1" x14ac:dyDescent="0.2">
      <c r="B13" s="8" t="s">
        <v>36</v>
      </c>
      <c r="C13" s="36"/>
      <c r="D13" s="36"/>
    </row>
    <row r="14" spans="2:4" ht="21" customHeight="1" x14ac:dyDescent="0.2">
      <c r="B14" s="8" t="s">
        <v>37</v>
      </c>
      <c r="C14" s="36"/>
      <c r="D14" s="36"/>
    </row>
    <row r="15" spans="2:4" ht="21" customHeight="1" x14ac:dyDescent="0.2">
      <c r="B15" s="8" t="s">
        <v>38</v>
      </c>
      <c r="C15" s="36"/>
      <c r="D15" s="36"/>
    </row>
    <row r="16" spans="2:4" ht="21" customHeight="1" x14ac:dyDescent="0.2">
      <c r="B16" s="8" t="s">
        <v>32</v>
      </c>
      <c r="C16" s="36"/>
      <c r="D16" s="36"/>
    </row>
    <row r="17" spans="2:4" ht="21" customHeight="1" x14ac:dyDescent="0.2">
      <c r="B17" s="25" t="s">
        <v>12</v>
      </c>
      <c r="C17" s="37">
        <f>SUBTOTAL(109,Tabela_Ubiór[Szacowane koszty])</f>
        <v>0</v>
      </c>
      <c r="D17" s="37">
        <f>SUBTOTAL(109,Tabela_Ubiór[Koszty rzeczywiste])</f>
        <v>0</v>
      </c>
    </row>
    <row r="19" spans="2:4" s="14" customFormat="1" ht="21" customHeight="1" x14ac:dyDescent="0.2">
      <c r="B19" s="13" t="s">
        <v>39</v>
      </c>
      <c r="C19" s="29" t="s">
        <v>78</v>
      </c>
      <c r="D19" s="29" t="s">
        <v>79</v>
      </c>
    </row>
    <row r="20" spans="2:4" ht="21" customHeight="1" x14ac:dyDescent="0.2">
      <c r="B20" s="8" t="s">
        <v>40</v>
      </c>
      <c r="C20" s="36"/>
      <c r="D20" s="36"/>
    </row>
    <row r="21" spans="2:4" ht="21" customHeight="1" x14ac:dyDescent="0.2">
      <c r="B21" s="8" t="s">
        <v>41</v>
      </c>
      <c r="C21" s="36"/>
      <c r="D21" s="36"/>
    </row>
    <row r="22" spans="2:4" ht="21" customHeight="1" x14ac:dyDescent="0.2">
      <c r="B22" s="8" t="s">
        <v>42</v>
      </c>
      <c r="C22" s="36"/>
      <c r="D22" s="36"/>
    </row>
    <row r="23" spans="2:4" ht="21" customHeight="1" x14ac:dyDescent="0.2">
      <c r="B23" s="8" t="s">
        <v>43</v>
      </c>
      <c r="C23" s="36"/>
      <c r="D23" s="36"/>
    </row>
    <row r="24" spans="2:4" ht="21" customHeight="1" x14ac:dyDescent="0.2">
      <c r="B24" s="8" t="s">
        <v>44</v>
      </c>
      <c r="C24" s="36"/>
      <c r="D24" s="36"/>
    </row>
    <row r="25" spans="2:4" ht="21" customHeight="1" x14ac:dyDescent="0.2">
      <c r="B25" s="8" t="s">
        <v>45</v>
      </c>
      <c r="C25" s="36"/>
      <c r="D25" s="36"/>
    </row>
    <row r="26" spans="2:4" ht="21" customHeight="1" x14ac:dyDescent="0.2">
      <c r="B26" s="8" t="s">
        <v>46</v>
      </c>
      <c r="C26" s="36"/>
      <c r="D26" s="36"/>
    </row>
    <row r="27" spans="2:4" ht="21" customHeight="1" x14ac:dyDescent="0.2">
      <c r="B27" s="8" t="s">
        <v>47</v>
      </c>
      <c r="C27" s="36"/>
      <c r="D27" s="36"/>
    </row>
    <row r="28" spans="2:4" ht="21" customHeight="1" x14ac:dyDescent="0.2">
      <c r="B28" s="8" t="s">
        <v>32</v>
      </c>
      <c r="C28" s="36"/>
      <c r="D28" s="36"/>
    </row>
    <row r="29" spans="2:4" ht="21" customHeight="1" x14ac:dyDescent="0.2">
      <c r="B29" s="8" t="s">
        <v>12</v>
      </c>
      <c r="C29" s="36">
        <f>SUBTOTAL(109,Tabela_KwiatyiDekoracje[Szacowane koszty])</f>
        <v>0</v>
      </c>
      <c r="D29" s="36">
        <f>SUBTOTAL(109,Tabela_KwiatyiDekoracje[Koszty rzeczywiste])</f>
        <v>0</v>
      </c>
    </row>
    <row r="31" spans="2:4" s="14" customFormat="1" ht="21" customHeight="1" x14ac:dyDescent="0.2">
      <c r="B31" s="13" t="s">
        <v>48</v>
      </c>
      <c r="C31" s="29" t="s">
        <v>78</v>
      </c>
      <c r="D31" s="29" t="s">
        <v>79</v>
      </c>
    </row>
    <row r="32" spans="2:4" ht="21" customHeight="1" x14ac:dyDescent="0.2">
      <c r="B32" s="8" t="s">
        <v>49</v>
      </c>
      <c r="C32" s="36"/>
      <c r="D32" s="36"/>
    </row>
    <row r="33" spans="2:4" ht="21" customHeight="1" x14ac:dyDescent="0.2">
      <c r="B33" s="8" t="s">
        <v>50</v>
      </c>
      <c r="C33" s="36"/>
      <c r="D33" s="36"/>
    </row>
    <row r="34" spans="2:4" ht="21" customHeight="1" x14ac:dyDescent="0.2">
      <c r="B34" s="8" t="s">
        <v>51</v>
      </c>
      <c r="C34" s="36"/>
      <c r="D34" s="36"/>
    </row>
    <row r="35" spans="2:4" ht="21" customHeight="1" x14ac:dyDescent="0.2">
      <c r="B35" s="8" t="s">
        <v>52</v>
      </c>
      <c r="C35" s="36"/>
      <c r="D35" s="36"/>
    </row>
    <row r="36" spans="2:4" ht="21" customHeight="1" x14ac:dyDescent="0.2">
      <c r="B36" s="8" t="s">
        <v>32</v>
      </c>
      <c r="C36" s="36"/>
      <c r="D36" s="36"/>
    </row>
    <row r="37" spans="2:4" ht="21" customHeight="1" x14ac:dyDescent="0.2">
      <c r="B37" s="8" t="s">
        <v>12</v>
      </c>
      <c r="C37" s="36">
        <f>SUBTOTAL(109,Tabela_OprawaMuzyczna[Szacowane koszty])</f>
        <v>0</v>
      </c>
      <c r="D37" s="36">
        <f>SUBTOTAL(109,Tabela_OprawaMuzyczna[Koszty rzeczywiste])</f>
        <v>0</v>
      </c>
    </row>
    <row r="39" spans="2:4" s="14" customFormat="1" ht="21" customHeight="1" x14ac:dyDescent="0.2">
      <c r="B39" s="13" t="s">
        <v>53</v>
      </c>
      <c r="C39" s="29" t="s">
        <v>78</v>
      </c>
      <c r="D39" s="29" t="s">
        <v>79</v>
      </c>
    </row>
    <row r="40" spans="2:4" ht="21" customHeight="1" x14ac:dyDescent="0.2">
      <c r="B40" s="8" t="s">
        <v>54</v>
      </c>
      <c r="C40" s="36"/>
      <c r="D40" s="36"/>
    </row>
    <row r="41" spans="2:4" ht="21" customHeight="1" x14ac:dyDescent="0.2">
      <c r="B41" s="8" t="s">
        <v>55</v>
      </c>
      <c r="C41" s="36"/>
      <c r="D41" s="36"/>
    </row>
    <row r="42" spans="2:4" ht="21" customHeight="1" x14ac:dyDescent="0.2">
      <c r="B42" s="8" t="s">
        <v>56</v>
      </c>
      <c r="C42" s="36"/>
      <c r="D42" s="36"/>
    </row>
    <row r="43" spans="2:4" ht="21" customHeight="1" x14ac:dyDescent="0.2">
      <c r="B43" s="8" t="s">
        <v>32</v>
      </c>
      <c r="C43" s="36"/>
      <c r="D43" s="36"/>
    </row>
    <row r="44" spans="2:4" ht="21" customHeight="1" x14ac:dyDescent="0.2">
      <c r="B44" s="8" t="s">
        <v>12</v>
      </c>
      <c r="C44" s="36">
        <f>SUBTOTAL(109,Tabela_FotografiKamerzysta[Szacowane koszty])</f>
        <v>0</v>
      </c>
      <c r="D44" s="36">
        <f>SUBTOTAL(109,Tabela_FotografiKamerzysta[Koszty rzeczywiste])</f>
        <v>0</v>
      </c>
    </row>
    <row r="46" spans="2:4" s="14" customFormat="1" ht="21" customHeight="1" x14ac:dyDescent="0.2">
      <c r="B46" s="13" t="s">
        <v>57</v>
      </c>
      <c r="C46" s="29" t="s">
        <v>78</v>
      </c>
      <c r="D46" s="29" t="s">
        <v>79</v>
      </c>
    </row>
    <row r="47" spans="2:4" ht="21" customHeight="1" x14ac:dyDescent="0.2">
      <c r="B47" s="8" t="s">
        <v>58</v>
      </c>
      <c r="C47" s="36"/>
      <c r="D47" s="36"/>
    </row>
    <row r="48" spans="2:4" ht="21" customHeight="1" x14ac:dyDescent="0.2">
      <c r="B48" s="8" t="s">
        <v>59</v>
      </c>
      <c r="C48" s="36"/>
      <c r="D48" s="36"/>
    </row>
    <row r="49" spans="2:4" ht="21" customHeight="1" x14ac:dyDescent="0.2">
      <c r="B49" s="8" t="s">
        <v>32</v>
      </c>
      <c r="C49" s="36"/>
      <c r="D49" s="36"/>
    </row>
    <row r="50" spans="2:4" ht="21" customHeight="1" x14ac:dyDescent="0.2">
      <c r="B50" s="8" t="s">
        <v>12</v>
      </c>
      <c r="C50" s="36">
        <f>SUBTOTAL(109,Tabela_UpominkiiPrezenty[Szacowane koszty])</f>
        <v>0</v>
      </c>
      <c r="D50" s="36">
        <f>SUBTOTAL(109,Tabela_UpominkiiPrezenty[Koszty rzeczywiste])</f>
        <v>0</v>
      </c>
    </row>
    <row r="52" spans="2:4" s="14" customFormat="1" ht="21" customHeight="1" x14ac:dyDescent="0.2">
      <c r="B52" s="13" t="s">
        <v>60</v>
      </c>
      <c r="C52" s="29" t="s">
        <v>78</v>
      </c>
      <c r="D52" s="29" t="s">
        <v>79</v>
      </c>
    </row>
    <row r="53" spans="2:4" ht="21" customHeight="1" x14ac:dyDescent="0.2">
      <c r="B53" s="8" t="s">
        <v>61</v>
      </c>
      <c r="C53" s="36"/>
      <c r="D53" s="36"/>
    </row>
    <row r="54" spans="2:4" ht="21" customHeight="1" x14ac:dyDescent="0.2">
      <c r="B54" s="8" t="s">
        <v>62</v>
      </c>
      <c r="C54" s="36"/>
      <c r="D54" s="36"/>
    </row>
    <row r="55" spans="2:4" ht="21" customHeight="1" x14ac:dyDescent="0.2">
      <c r="B55" s="8" t="s">
        <v>32</v>
      </c>
      <c r="C55" s="36"/>
      <c r="D55" s="36"/>
    </row>
    <row r="56" spans="2:4" ht="21" customHeight="1" x14ac:dyDescent="0.2">
      <c r="B56" s="8" t="s">
        <v>12</v>
      </c>
      <c r="C56" s="36">
        <f>SUBTOTAL(109,Tabela_Ceremonia[Szacowane koszty])</f>
        <v>0</v>
      </c>
      <c r="D56" s="36">
        <f>SUBTOTAL(109,Tabela_Ceremonia[Koszty rzeczywiste])</f>
        <v>0</v>
      </c>
    </row>
    <row r="58" spans="2:4" s="14" customFormat="1" ht="21" customHeight="1" x14ac:dyDescent="0.2">
      <c r="B58" s="13" t="s">
        <v>63</v>
      </c>
      <c r="C58" s="29" t="s">
        <v>78</v>
      </c>
      <c r="D58" s="29" t="s">
        <v>79</v>
      </c>
    </row>
    <row r="59" spans="2:4" ht="21" customHeight="1" x14ac:dyDescent="0.2">
      <c r="B59" s="8" t="s">
        <v>64</v>
      </c>
      <c r="C59" s="36"/>
      <c r="D59" s="36"/>
    </row>
    <row r="60" spans="2:4" ht="21" customHeight="1" x14ac:dyDescent="0.2">
      <c r="B60" s="8" t="s">
        <v>65</v>
      </c>
      <c r="C60" s="36"/>
      <c r="D60" s="36"/>
    </row>
    <row r="61" spans="2:4" ht="21" customHeight="1" x14ac:dyDescent="0.2">
      <c r="B61" s="8" t="s">
        <v>66</v>
      </c>
      <c r="C61" s="36"/>
      <c r="D61" s="36"/>
    </row>
    <row r="62" spans="2:4" ht="21" customHeight="1" x14ac:dyDescent="0.2">
      <c r="B62" s="8" t="s">
        <v>67</v>
      </c>
      <c r="C62" s="36"/>
      <c r="D62" s="36"/>
    </row>
    <row r="63" spans="2:4" ht="21" customHeight="1" x14ac:dyDescent="0.2">
      <c r="B63" s="8" t="s">
        <v>68</v>
      </c>
      <c r="C63" s="36"/>
      <c r="D63" s="36"/>
    </row>
    <row r="64" spans="2:4" ht="21" customHeight="1" x14ac:dyDescent="0.2">
      <c r="B64" s="8" t="s">
        <v>69</v>
      </c>
      <c r="C64" s="36"/>
      <c r="D64" s="36"/>
    </row>
    <row r="65" spans="2:4" ht="21" customHeight="1" x14ac:dyDescent="0.2">
      <c r="B65" s="8" t="s">
        <v>70</v>
      </c>
      <c r="C65" s="36"/>
      <c r="D65" s="36"/>
    </row>
    <row r="66" spans="2:4" ht="21" customHeight="1" x14ac:dyDescent="0.2">
      <c r="B66" s="8" t="s">
        <v>32</v>
      </c>
      <c r="C66" s="36"/>
      <c r="D66" s="36"/>
    </row>
    <row r="67" spans="2:4" ht="21" customHeight="1" x14ac:dyDescent="0.2">
      <c r="B67" s="8" t="s">
        <v>12</v>
      </c>
      <c r="C67" s="36">
        <f>SUBTOTAL(109,Tabela_Papeteria[Szacowane koszty])</f>
        <v>0</v>
      </c>
      <c r="D67" s="36">
        <f>SUBTOTAL(109,Tabela_Papeteria[Koszty rzeczywiste])</f>
        <v>0</v>
      </c>
    </row>
    <row r="69" spans="2:4" s="14" customFormat="1" ht="21" customHeight="1" x14ac:dyDescent="0.2">
      <c r="B69" s="13" t="s">
        <v>71</v>
      </c>
      <c r="C69" s="29" t="s">
        <v>78</v>
      </c>
      <c r="D69" s="29" t="s">
        <v>79</v>
      </c>
    </row>
    <row r="70" spans="2:4" ht="21" customHeight="1" x14ac:dyDescent="0.2">
      <c r="B70" s="8" t="s">
        <v>10</v>
      </c>
      <c r="C70" s="36"/>
      <c r="D70" s="36"/>
    </row>
    <row r="71" spans="2:4" ht="21" customHeight="1" x14ac:dyDescent="0.2">
      <c r="B71" s="8" t="s">
        <v>72</v>
      </c>
      <c r="C71" s="36"/>
      <c r="D71" s="36"/>
    </row>
    <row r="72" spans="2:4" ht="21" customHeight="1" x14ac:dyDescent="0.2">
      <c r="B72" s="8" t="s">
        <v>12</v>
      </c>
      <c r="C72" s="36">
        <f>SUBTOTAL(109,Tabela_ObrączkiŚlubne[Szacowane koszty])</f>
        <v>0</v>
      </c>
      <c r="D72" s="36">
        <f>SUBTOTAL(109,Tabela_ObrączkiŚlubne[Koszty rzeczywiste])</f>
        <v>0</v>
      </c>
    </row>
    <row r="74" spans="2:4" s="14" customFormat="1" ht="21" customHeight="1" x14ac:dyDescent="0.2">
      <c r="B74" s="13" t="s">
        <v>73</v>
      </c>
      <c r="C74" s="29" t="s">
        <v>78</v>
      </c>
      <c r="D74" s="29" t="s">
        <v>79</v>
      </c>
    </row>
    <row r="75" spans="2:4" ht="21" customHeight="1" x14ac:dyDescent="0.2">
      <c r="B75" s="8" t="s">
        <v>74</v>
      </c>
      <c r="C75" s="36"/>
      <c r="D75" s="36"/>
    </row>
    <row r="76" spans="2:4" ht="21" customHeight="1" x14ac:dyDescent="0.2">
      <c r="B76" s="8" t="s">
        <v>75</v>
      </c>
      <c r="C76" s="36"/>
      <c r="D76" s="36"/>
    </row>
    <row r="77" spans="2:4" ht="21" customHeight="1" x14ac:dyDescent="0.2">
      <c r="B77" s="8" t="s">
        <v>76</v>
      </c>
      <c r="C77" s="36"/>
      <c r="D77" s="36"/>
    </row>
    <row r="78" spans="2:4" ht="21" customHeight="1" x14ac:dyDescent="0.2">
      <c r="B78" s="8" t="s">
        <v>77</v>
      </c>
      <c r="C78" s="36"/>
      <c r="D78" s="36"/>
    </row>
    <row r="79" spans="2:4" ht="21" customHeight="1" x14ac:dyDescent="0.2">
      <c r="B79" s="8" t="s">
        <v>32</v>
      </c>
      <c r="C79" s="36"/>
      <c r="D79" s="36"/>
    </row>
    <row r="80" spans="2:4" ht="21" customHeight="1" x14ac:dyDescent="0.2">
      <c r="B80" s="25" t="s">
        <v>12</v>
      </c>
      <c r="C80" s="37">
        <f>SUBTOTAL(109,Tabela_Transport[Szacowane koszty])</f>
        <v>0</v>
      </c>
      <c r="D80" s="37">
        <f>SUBTOTAL(109,Tabela_Transport[Koszty rzeczywiste])</f>
        <v>0</v>
      </c>
    </row>
  </sheetData>
  <dataValidations count="1">
    <dataValidation allowBlank="1" showInputMessage="1" showErrorMessage="1" prompt="Dla każdej kategorii wydatków możesz modyfikować elementy oraz wprowadzać szacowane i rzeczywiste koszty." sqref="A1" xr:uid="{00000000-0002-0000-0100-000000000000}"/>
  </dataValidations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A37BA-547D-4E63-B822-D506CDCC9D3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Podsumowanie budżetu</vt:lpstr>
      <vt:lpstr>Szczegóły budżetu</vt:lpstr>
      <vt:lpstr>Całkowity_budżet_ślubny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2019-07-18T00:36:19Z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