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/>
  </bookViews>
  <sheets>
    <sheet name="Harmonogram amortyz. pożyczki" sheetId="1" r:id="rId1"/>
  </sheets>
  <definedNames>
    <definedName name="Dane">'Harmonogram amortyz. pożyczki'!$A$18:$J$497</definedName>
    <definedName name="Data_płatności">DATE(YEAR(Rozpoczęcie_pożyczki),MONTH(Rozpoczęcie_pożyczki)+Payment_Number,DAY(Rozpoczęcie_pożyczki))</definedName>
    <definedName name="Data_raty">'Harmonogram amortyz. pożyczki'!$B$18:$B$497</definedName>
    <definedName name="Kapitał">'Harmonogram amortyz. pożyczki'!$G$18:$G$497</definedName>
    <definedName name="Kwota_pożyczki">'Harmonogram amortyz. pożyczki'!$D$5</definedName>
    <definedName name="Lata_pożyczki">'Harmonogram amortyz. pożyczki'!$D$7</definedName>
    <definedName name="Liczba_rat">MATCH(0.01,Saldo_końcowe,-1)+1</definedName>
    <definedName name="Liczba_rat_na_rok">'Harmonogram amortyz. pożyczki'!$D$8</definedName>
    <definedName name="Numer_raty">'Harmonogram amortyz. pożyczki'!$A$18:$A$497</definedName>
    <definedName name="Odsetki">'Harmonogram amortyz. pożyczki'!$H$18:$H$497</definedName>
    <definedName name="Odsetki_razem">'Harmonogram amortyz. pożyczki'!$J$9</definedName>
    <definedName name="Ostatni_wiersz">IF(Wartości_wprowadzone,Wiersz_nagłówka+Liczba_rat,Wiersz_nagłówka)</definedName>
    <definedName name="Pełny_wydruk">'Harmonogram amortyz. pożyczki'!$A$1:$J$497</definedName>
    <definedName name="Planowana_rata">'Harmonogram amortyz. pożyczki'!$D$18:$D$497</definedName>
    <definedName name="Planowana_rata_miesięczna">'Harmonogram amortyz. pożyczki'!$J$5</definedName>
    <definedName name="Planowana_stopa_procentowa">'Harmonogram amortyz. pożyczki'!$D$6</definedName>
    <definedName name="Planowane_raty_dodatkowe">'Harmonogram amortyz. pożyczki'!$D$10</definedName>
    <definedName name="_xlnm.Print_Area" localSheetId="0">'Harmonogram amortyz. pożyczki'!$A$1:$H$63</definedName>
    <definedName name="_xlnm.Print_Titles" localSheetId="0">'Harmonogram amortyz. pożyczki'!$14:$17</definedName>
    <definedName name="Procent_skumulowany">'Harmonogram amortyz. pożyczki'!$J$18:$J$497</definedName>
    <definedName name="Rata_dodatkowa">'Harmonogram amortyz. pożyczki'!$E$18:$E$497</definedName>
    <definedName name="Raty_razem">'Harmonogram amortyz. pożyczki'!$F$18:$F$497</definedName>
    <definedName name="Resetuj_obszar_wydruku">OFFSET(Pełny_wydruk,0,0,Ostatni_wiersz)</definedName>
    <definedName name="Rozpoczęcie_pożyczki">'Harmonogram amortyz. pożyczki'!$D$9</definedName>
    <definedName name="Saldo_końcowe">'Harmonogram amortyz. pożyczki'!$I$18:$I$497</definedName>
    <definedName name="Saldo_początkowe">'Harmonogram amortyz. pożyczki'!$C$18:$C$497</definedName>
    <definedName name="Stopa_procentowa">'Harmonogram amortyz. pożyczki'!$D$6</definedName>
    <definedName name="Wartości_wprowadzone">IF(Kwota_pożyczki*Stopa_procentowa*Lata_pożyczki*Rozpoczęcie_pożyczki&gt;0,1,0)</definedName>
    <definedName name="Wiersz_nagłówka">ROW('Harmonogram amortyz. pożyczki'!$17:$17)</definedName>
  </definedNames>
  <calcPr calcId="145621"/>
  <webPublishing codePage="1250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<sst xmlns="http://schemas.openxmlformats.org/spreadsheetml/2006/main" count="25" uniqueCount="25">
  <si>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Data płatności</t>
  </si>
  <si>
    <t>Saldo początkowe</t>
  </si>
  <si>
    <t>Kapitał</t>
  </si>
  <si>
    <t>Odsetki</t>
  </si>
  <si>
    <t>Saldo końcowe</t>
  </si>
  <si>
    <t>Raty razem</t>
  </si>
  <si>
    <t>Dodatkowa rata</t>
  </si>
  <si>
    <t>Planowana rata</t>
  </si>
  <si>
    <t>Procent skumulowany</t>
  </si>
  <si>
    <t>Harmonogram amortyz. pożyczki</t>
  </si>
  <si>
    <t>Wprowadzanie wartości</t>
  </si>
  <si>
    <t>Kwota pożyczki</t>
  </si>
  <si>
    <t>Roczna stopa procentowa</t>
  </si>
  <si>
    <t>Okres pożyczki w latach</t>
  </si>
  <si>
    <t>Liczba rat na rok</t>
  </si>
  <si>
    <t>Data rozpoczęcia pożyczki</t>
  </si>
  <si>
    <t>Opcjonalne raty dodatkowe</t>
  </si>
  <si>
    <t>Podsumowanie pożyczki</t>
  </si>
  <si>
    <t>Planowana rata</t>
  </si>
  <si>
    <t>Planowana liczba rat</t>
  </si>
  <si>
    <t>Rzeczywista liczba rat</t>
  </si>
  <si>
    <t>Suma rat przedterminowych</t>
  </si>
  <si>
    <t>Odsetki razem</t>
  </si>
  <si>
    <t>Nazwa pożyczkodawcy:</t>
  </si>
  <si>
    <t>Nr raty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</si>
</sst>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\ &quot;zł&quot;_);_(* \(#,##0.00\ &quot;zł&quot;\);_(* &quot;-&quot;??\ &quot;zł&quot;_);_(@_)"/>
    <numFmt numFmtId="165" formatCode="0_)"/>
    <numFmt numFmtId="166" formatCode="0.00?%_)"/>
  </numFmts>
  <fonts count="13" x14ac:knownFonts="1">
    <font>
      <sz val="10"/>
      <name val="Book Antiqua"/>
      <family val="1"/>
      <scheme val="minor"/>
    </font>
    <font>
      <sz val="10"/>
      <name val="Arial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Arial Narrow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ierzchołek">
      <a:majorFont>
        <a:latin typeface="Arial Narrow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5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 x14ac:dyDescent="0.3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IF(Wartości_wprowadzone,-PMT(Stopa_procentowa/Liczba_rat_na_rok,Lata_pożyczki*Liczba_rat_na_rok,Kwota_pożyczki),"")</f>
        <v/>
      </c>
    </row>
    <row r="6" spans="1:10" ht="15" x14ac:dyDescent="0.3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IF(Wartości_wprowadzone,Lata_pożyczki*Liczba_rat_na_rok,"")</f>
        <v/>
      </c>
    </row>
    <row r="7" spans="1:10" ht="15" x14ac:dyDescent="0.3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IF(Wartości_wprowadzone,Liczba_rat,"")</f>
        <v/>
      </c>
    </row>
    <row r="8" spans="1:10" ht="15" x14ac:dyDescent="0.3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IF(Wartości_wprowadzone,SUMIF(Saldo_początkowe,"&gt;0",Rata_dodatkowa),"")</f>
        <v/>
      </c>
    </row>
    <row r="9" spans="1:10" ht="15" x14ac:dyDescent="0.3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IF(Wartości_wprowadzone,SUMIF(Saldo_początkowe,"&gt;0",Odsetki),"")</f>
        <v/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 t="str">
        <f>IF(Wartości_wprowadzone,1,"")</f>
        <v/>
      </c>
      <c r="B18" s="24" t="str">
        <f t="shared" ref="B18:B81" si="0">IF(Numer_raty&lt;&gt;"",DATE(YEAR(Rozpoczęcie_pożyczki),MONTH(Rozpoczęcie_pożyczki)+(Numer_raty)*12/Liczba_rat_na_rok,DAY(Rozpoczęcie_pożyczki)),"")</f>
        <v/>
      </c>
      <c r="C18" s="29" t="str">
        <f>IF(Wartości_wprowadzone,Kwota_pożyczki,"")</f>
        <v/>
      </c>
      <c r="D18" s="29" t="str">
        <f>IF(Numer_raty&lt;&gt;"",Planowana_rata_miesięczna,"")</f>
        <v/>
      </c>
      <c r="E18" s="30" t="e">
        <f t="shared" ref="E18:E81" si="1">IF(AND(Numer_raty&lt;&gt;"",Planowana_rata+Planowane_raty_dodatkowe&lt;Saldo_początkowe),Planowane_raty_dodatkowe,IF(AND(Numer_raty&lt;&gt;"",Saldo_początkowe-Planowana_rata&gt;0),Saldo_początkowe-Planowana_rata,IF(Numer_raty&lt;&gt;"",0,"")))</f>
        <v>#VALUE!</v>
      </c>
      <c r="F18" s="29" t="e">
        <f t="shared" ref="F18:F81" si="2">IF(AND(Numer_raty&lt;&gt;"",Planowana_rata+Rata_dodatkowa&lt;Saldo_początkowe),Planowana_rata+Rata_dodatkowa,IF(Numer_raty&lt;&gt;"",Saldo_początkowe,""))</f>
        <v>#VALUE!</v>
      </c>
      <c r="G18" s="29" t="str">
        <f>IF(Numer_raty&lt;&gt;"",Raty_razem-Odsetki,"")</f>
        <v/>
      </c>
      <c r="H18" s="29" t="str">
        <f>IF(Numer_raty&lt;&gt;"",Saldo_początkowe*(Stopa_procentowa/Liczba_rat_na_rok),"")</f>
        <v/>
      </c>
      <c r="I18" s="29" t="e">
        <f t="shared" ref="I18:I81" si="3">IF(AND(Numer_raty&lt;&gt;"",Planowana_rata+Rata_dodatkowa&lt;Saldo_początkowe),Saldo_początkowe-Kapitał,IF(Numer_raty&lt;&gt;"",0,""))</f>
        <v>#VALUE!</v>
      </c>
      <c r="J18" s="29">
        <f>SUM($H$18:$H18)</f>
        <v>0</v>
      </c>
    </row>
    <row r="19" spans="1:10" s="19" customFormat="1" ht="12.75" customHeight="1" x14ac:dyDescent="0.25">
      <c r="A19" s="23" t="str">
        <f t="shared" ref="A19:A82" si="4">IF(Wartości_wprowadzone,A18+1,"")</f>
        <v/>
      </c>
      <c r="B19" s="24" t="str">
        <f t="shared" si="0"/>
        <v/>
      </c>
      <c r="C19" s="29" t="str">
        <f t="shared" ref="C19:C82" si="5">IF(Numer_raty&lt;&gt;"",I18,"")</f>
        <v/>
      </c>
      <c r="D19" s="29" t="str">
        <f>IF(Numer_raty&lt;&gt;"",Planowana_rata_miesięczna,"")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IF(Numer_raty&lt;&gt;"",Raty_razem-Odsetki,"")</f>
        <v/>
      </c>
      <c r="H19" s="29" t="str">
        <f t="shared" ref="H19:H82" si="7">IF(Numer_raty&lt;&gt;"",Saldo_początkowe*Stopa_procentowa/Liczba_rat_na_rok,"")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25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IF(Numer_raty&lt;&gt;"",Planowana_rata_miesięczna,"")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25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IF(Numer_raty&lt;&gt;"",Planowana_rata_miesięczna,"")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25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25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25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25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25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25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25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25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25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25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25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25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25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25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25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25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25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25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25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25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25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25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25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25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25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25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25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25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25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25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25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25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25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25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25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25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25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25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25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25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25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25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25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25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25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25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25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25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25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25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25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25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25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25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25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25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25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25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25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25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25">
      <c r="A82" s="23" t="str">
        <f t="shared" si="4"/>
        <v/>
      </c>
      <c r="B82" s="24" t="str">
        <f t="shared" ref="B82:B145" si="9">IF(Numer_raty&lt;&gt;"",DATE(YEAR(Rozpoczęcie_pożyczki),MONTH(Rozpoczęcie_pożyczki)+(Numer_raty)*12/Liczba_rat_na_rok,DAY(Rozpoczęcie_pożyczki)),"")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IF(AND(Numer_raty&lt;&gt;"",Planowana_rata+Planowane_raty_dodatkowe&lt;Saldo_początkowe),Planowane_raty_dodatkowe,IF(AND(Numer_raty&lt;&gt;"",Saldo_początkowe-Planowana_rata&gt;0),Saldo_początkowe-Planowana_rata,IF(Numer_raty&lt;&gt;"",0,"")))</f>
        <v>#VALUE!</v>
      </c>
      <c r="F82" s="29" t="e">
        <f t="shared" ref="F82:F145" si="11">IF(AND(Numer_raty&lt;&gt;"",Planowana_rata+Rata_dodatkowa&lt;Saldo_początkowe),Planowana_rata+Rata_dodatkowa,IF(Numer_raty&lt;&gt;"",Saldo_początkowe,""))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IF(AND(Numer_raty&lt;&gt;"",Planowana_rata+Rata_dodatkowa&lt;Saldo_początkowe),Saldo_początkowe-Kapitał,IF(Numer_raty&lt;&gt;"",0,""))</f>
        <v>#VALUE!</v>
      </c>
      <c r="J82" s="29">
        <f>SUM($H$18:$H82)</f>
        <v>0</v>
      </c>
    </row>
    <row r="83" spans="1:10" x14ac:dyDescent="0.25">
      <c r="A83" s="23" t="str">
        <f t="shared" ref="A83:A146" si="13">IF(Wartości_wprowadzone,A82+1,"")</f>
        <v/>
      </c>
      <c r="B83" s="24" t="str">
        <f t="shared" si="9"/>
        <v/>
      </c>
      <c r="C83" s="29" t="str">
        <f t="shared" ref="C83:C146" si="14">IF(Numer_raty&lt;&gt;"",I82,"")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IF(Numer_raty&lt;&gt;"",Raty_razem-Odsetki,"")</f>
        <v/>
      </c>
      <c r="H83" s="29" t="str">
        <f t="shared" ref="H83:H146" si="16">IF(Numer_raty&lt;&gt;"",Saldo_początkowe*Stopa_procentowa/Liczba_rat_na_rok,"")</f>
        <v/>
      </c>
      <c r="I83" s="29" t="e">
        <f t="shared" si="12"/>
        <v>#VALUE!</v>
      </c>
      <c r="J83" s="29">
        <f>SUM($H$18:$H83)</f>
        <v>0</v>
      </c>
    </row>
    <row r="84" spans="1:10" x14ac:dyDescent="0.25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IF(Numer_raty&lt;&gt;"",Planowana_rata_miesięczna,"")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25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25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25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25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25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25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25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25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25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25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25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25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25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25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25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25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25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25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25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25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25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25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25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25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25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25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25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25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25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25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25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25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25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25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25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25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25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25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25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25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25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25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25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25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25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25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25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25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25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25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25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25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25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25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25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25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25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25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25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25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25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25">
      <c r="A146" s="23" t="str">
        <f t="shared" si="13"/>
        <v/>
      </c>
      <c r="B146" s="24" t="str">
        <f t="shared" ref="B146:B209" si="18">IF(Numer_raty&lt;&gt;"",DATE(YEAR(Rozpoczęcie_pożyczki),MONTH(Rozpoczęcie_pożyczki)+(Numer_raty)*12/Liczba_rat_na_rok,DAY(Rozpoczęcie_pożyczki)),"")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IF(AND(Numer_raty&lt;&gt;"",Planowana_rata+Planowane_raty_dodatkowe&lt;Saldo_początkowe),Planowane_raty_dodatkowe,IF(AND(Numer_raty&lt;&gt;"",Saldo_początkowe-Planowana_rata&gt;0),Saldo_początkowe-Planowana_rata,IF(Numer_raty&lt;&gt;"",0,"")))</f>
        <v>#VALUE!</v>
      </c>
      <c r="F146" s="29" t="e">
        <f t="shared" ref="F146:F209" si="20">IF(AND(Numer_raty&lt;&gt;"",Planowana_rata+Rata_dodatkowa&lt;Saldo_początkowe),Planowana_rata+Rata_dodatkowa,IF(Numer_raty&lt;&gt;"",Saldo_początkowe,""))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IF(AND(Numer_raty&lt;&gt;"",Planowana_rata+Rata_dodatkowa&lt;Saldo_początkowe),Saldo_początkowe-Kapitał,IF(Numer_raty&lt;&gt;"",0,""))</f>
        <v>#VALUE!</v>
      </c>
      <c r="J146" s="29">
        <f>SUM($H$18:$H146)</f>
        <v>0</v>
      </c>
    </row>
    <row r="147" spans="1:10" x14ac:dyDescent="0.25">
      <c r="A147" s="23" t="str">
        <f t="shared" ref="A147:A210" si="22">IF(Wartości_wprowadzone,A146+1,"")</f>
        <v/>
      </c>
      <c r="B147" s="24" t="str">
        <f t="shared" si="18"/>
        <v/>
      </c>
      <c r="C147" s="29" t="str">
        <f t="shared" ref="C147:C210" si="23">IF(Numer_raty&lt;&gt;"",I146,"")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IF(Numer_raty&lt;&gt;"",Raty_razem-Odsetki,"")</f>
        <v/>
      </c>
      <c r="H147" s="29" t="str">
        <f t="shared" ref="H147:H210" si="25">IF(Numer_raty&lt;&gt;"",Saldo_początkowe*Stopa_procentowa/Liczba_rat_na_rok,"")</f>
        <v/>
      </c>
      <c r="I147" s="29" t="e">
        <f t="shared" si="21"/>
        <v>#VALUE!</v>
      </c>
      <c r="J147" s="29">
        <f>SUM($H$18:$H147)</f>
        <v>0</v>
      </c>
    </row>
    <row r="148" spans="1:10" x14ac:dyDescent="0.25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IF(Numer_raty&lt;&gt;"",Planowana_rata_miesięczna,"")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25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25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25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25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25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25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25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25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25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25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25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25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25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25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25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25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25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25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25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25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25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25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25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25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25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25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25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25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25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25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25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25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25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25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25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25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25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25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25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25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25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25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25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25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25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25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25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25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25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25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25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25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25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25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25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25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25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25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25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25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25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25">
      <c r="A210" s="23" t="str">
        <f t="shared" si="22"/>
        <v/>
      </c>
      <c r="B210" s="24" t="str">
        <f t="shared" ref="B210:B273" si="27">IF(Numer_raty&lt;&gt;"",DATE(YEAR(Rozpoczęcie_pożyczki),MONTH(Rozpoczęcie_pożyczki)+(Numer_raty)*12/Liczba_rat_na_rok,DAY(Rozpoczęcie_pożyczki)),"")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IF(AND(Numer_raty&lt;&gt;"",Planowana_rata+Planowane_raty_dodatkowe&lt;Saldo_początkowe),Planowane_raty_dodatkowe,IF(AND(Numer_raty&lt;&gt;"",Saldo_początkowe-Planowana_rata&gt;0),Saldo_początkowe-Planowana_rata,IF(Numer_raty&lt;&gt;"",0,"")))</f>
        <v>#VALUE!</v>
      </c>
      <c r="F210" s="29" t="e">
        <f t="shared" ref="F210:F273" si="29">IF(AND(Numer_raty&lt;&gt;"",Planowana_rata+Rata_dodatkowa&lt;Saldo_początkowe),Planowana_rata+Rata_dodatkowa,IF(Numer_raty&lt;&gt;"",Saldo_początkowe,""))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IF(AND(Numer_raty&lt;&gt;"",Planowana_rata+Rata_dodatkowa&lt;Saldo_początkowe),Saldo_początkowe-Kapitał,IF(Numer_raty&lt;&gt;"",0,""))</f>
        <v>#VALUE!</v>
      </c>
      <c r="J210" s="29">
        <f>SUM($H$18:$H210)</f>
        <v>0</v>
      </c>
    </row>
    <row r="211" spans="1:10" x14ac:dyDescent="0.25">
      <c r="A211" s="23" t="str">
        <f t="shared" ref="A211:A274" si="31">IF(Wartości_wprowadzone,A210+1,"")</f>
        <v/>
      </c>
      <c r="B211" s="24" t="str">
        <f t="shared" si="27"/>
        <v/>
      </c>
      <c r="C211" s="29" t="str">
        <f t="shared" ref="C211:C274" si="32">IF(Numer_raty&lt;&gt;"",I210,"")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IF(Numer_raty&lt;&gt;"",Raty_razem-Odsetki,"")</f>
        <v/>
      </c>
      <c r="H211" s="29" t="str">
        <f t="shared" ref="H211:H274" si="34">IF(Numer_raty&lt;&gt;"",Saldo_początkowe*Stopa_procentowa/Liczba_rat_na_rok,"")</f>
        <v/>
      </c>
      <c r="I211" s="29" t="e">
        <f t="shared" si="30"/>
        <v>#VALUE!</v>
      </c>
      <c r="J211" s="29">
        <f>SUM($H$18:$H211)</f>
        <v>0</v>
      </c>
    </row>
    <row r="212" spans="1:10" x14ac:dyDescent="0.25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IF(Numer_raty&lt;&gt;"",Planowana_rata_miesięczna,"")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25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25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25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25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25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25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25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25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25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25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25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25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25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25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25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25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25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25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25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25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25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25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25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25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25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25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25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25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25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25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25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25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25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25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25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25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25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25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25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25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25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25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25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25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25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25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25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25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25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25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25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25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25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25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25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25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25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25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25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25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25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25">
      <c r="A274" s="23" t="str">
        <f t="shared" si="31"/>
        <v/>
      </c>
      <c r="B274" s="24" t="str">
        <f t="shared" ref="B274:B337" si="36">IF(Numer_raty&lt;&gt;"",DATE(YEAR(Rozpoczęcie_pożyczki),MONTH(Rozpoczęcie_pożyczki)+(Numer_raty)*12/Liczba_rat_na_rok,DAY(Rozpoczęcie_pożyczki)),"")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IF(AND(Numer_raty&lt;&gt;"",Planowana_rata+Planowane_raty_dodatkowe&lt;Saldo_początkowe),Planowane_raty_dodatkowe,IF(AND(Numer_raty&lt;&gt;"",Saldo_początkowe-Planowana_rata&gt;0),Saldo_początkowe-Planowana_rata,IF(Numer_raty&lt;&gt;"",0,"")))</f>
        <v>#VALUE!</v>
      </c>
      <c r="F274" s="29" t="e">
        <f t="shared" ref="F274:F337" si="38">IF(AND(Numer_raty&lt;&gt;"",Planowana_rata+Rata_dodatkowa&lt;Saldo_początkowe),Planowana_rata+Rata_dodatkowa,IF(Numer_raty&lt;&gt;"",Saldo_początkowe,""))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IF(AND(Numer_raty&lt;&gt;"",Planowana_rata+Rata_dodatkowa&lt;Saldo_początkowe),Saldo_początkowe-Kapitał,IF(Numer_raty&lt;&gt;"",0,""))</f>
        <v>#VALUE!</v>
      </c>
      <c r="J274" s="29">
        <f>SUM($H$18:$H274)</f>
        <v>0</v>
      </c>
    </row>
    <row r="275" spans="1:10" x14ac:dyDescent="0.25">
      <c r="A275" s="23" t="str">
        <f t="shared" ref="A275:A338" si="40">IF(Wartości_wprowadzone,A274+1,"")</f>
        <v/>
      </c>
      <c r="B275" s="24" t="str">
        <f t="shared" si="36"/>
        <v/>
      </c>
      <c r="C275" s="29" t="str">
        <f t="shared" ref="C275:C338" si="41">IF(Numer_raty&lt;&gt;"",I274,"")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IF(Numer_raty&lt;&gt;"",Raty_razem-Odsetki,"")</f>
        <v/>
      </c>
      <c r="H275" s="29" t="str">
        <f t="shared" ref="H275:H338" si="43">IF(Numer_raty&lt;&gt;"",Saldo_początkowe*Stopa_procentowa/Liczba_rat_na_rok,"")</f>
        <v/>
      </c>
      <c r="I275" s="29" t="e">
        <f t="shared" si="39"/>
        <v>#VALUE!</v>
      </c>
      <c r="J275" s="29">
        <f>SUM($H$18:$H275)</f>
        <v>0</v>
      </c>
    </row>
    <row r="276" spans="1:10" x14ac:dyDescent="0.25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IF(Numer_raty&lt;&gt;"",Planowana_rata_miesięczna,"")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25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25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25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25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25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25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25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25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25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25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25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25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25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25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25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25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25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25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25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25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25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25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25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25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25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25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25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25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25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25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25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25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25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25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25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25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25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25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25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25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25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25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25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25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25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25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25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25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25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25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25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25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25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25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25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25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25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25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25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25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25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25">
      <c r="A338" s="23" t="str">
        <f t="shared" si="40"/>
        <v/>
      </c>
      <c r="B338" s="24" t="str">
        <f t="shared" ref="B338:B401" si="45">IF(Numer_raty&lt;&gt;"",DATE(YEAR(Rozpoczęcie_pożyczki),MONTH(Rozpoczęcie_pożyczki)+(Numer_raty)*12/Liczba_rat_na_rok,DAY(Rozpoczęcie_pożyczki)),"")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IF(AND(Numer_raty&lt;&gt;"",Planowana_rata+Planowane_raty_dodatkowe&lt;Saldo_początkowe),Planowane_raty_dodatkowe,IF(AND(Numer_raty&lt;&gt;"",Saldo_początkowe-Planowana_rata&gt;0),Saldo_początkowe-Planowana_rata,IF(Numer_raty&lt;&gt;"",0,"")))</f>
        <v>#VALUE!</v>
      </c>
      <c r="F338" s="29" t="e">
        <f t="shared" ref="F338:F401" si="47">IF(AND(Numer_raty&lt;&gt;"",Planowana_rata+Rata_dodatkowa&lt;Saldo_początkowe),Planowana_rata+Rata_dodatkowa,IF(Numer_raty&lt;&gt;"",Saldo_początkowe,""))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IF(AND(Numer_raty&lt;&gt;"",Planowana_rata+Rata_dodatkowa&lt;Saldo_początkowe),Saldo_początkowe-Kapitał,IF(Numer_raty&lt;&gt;"",0,""))</f>
        <v>#VALUE!</v>
      </c>
      <c r="J338" s="29">
        <f>SUM($H$18:$H338)</f>
        <v>0</v>
      </c>
    </row>
    <row r="339" spans="1:10" x14ac:dyDescent="0.25">
      <c r="A339" s="23" t="str">
        <f t="shared" ref="A339:A402" si="49">IF(Wartości_wprowadzone,A338+1,"")</f>
        <v/>
      </c>
      <c r="B339" s="24" t="str">
        <f t="shared" si="45"/>
        <v/>
      </c>
      <c r="C339" s="29" t="str">
        <f t="shared" ref="C339:C376" si="50">IF(Numer_raty&lt;&gt;"",I338,"")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IF(Numer_raty&lt;&gt;"",Raty_razem-Odsetki,"")</f>
        <v/>
      </c>
      <c r="H339" s="29" t="str">
        <f t="shared" ref="H339:H402" si="52">IF(Numer_raty&lt;&gt;"",Saldo_początkowe*Stopa_procentowa/Liczba_rat_na_rok,"")</f>
        <v/>
      </c>
      <c r="I339" s="29" t="e">
        <f t="shared" si="48"/>
        <v>#VALUE!</v>
      </c>
      <c r="J339" s="29">
        <f>SUM($H$18:$H339)</f>
        <v>0</v>
      </c>
    </row>
    <row r="340" spans="1:10" x14ac:dyDescent="0.25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IF(Numer_raty&lt;&gt;"",Planowana_rata_miesięczna,"")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25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25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25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25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25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25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25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25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25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25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25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25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25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25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25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25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25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25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25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25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25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25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25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25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25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25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25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25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25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25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25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25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25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25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25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25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25">
      <c r="A377" s="23" t="str">
        <f t="shared" si="49"/>
        <v/>
      </c>
      <c r="B377" s="24" t="str">
        <f t="shared" si="45"/>
        <v/>
      </c>
      <c r="C377" s="29" t="str">
        <f t="shared" ref="C377:C440" si="54">IF(Numer_raty&lt;&gt;"",I376,"")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25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25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25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25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25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25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25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25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25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25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25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25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25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25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25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25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25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25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25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25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25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25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25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25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25">
      <c r="A402" s="23" t="str">
        <f t="shared" si="49"/>
        <v/>
      </c>
      <c r="B402" s="24" t="str">
        <f t="shared" ref="B402:B465" si="55">IF(Numer_raty&lt;&gt;"",DATE(YEAR(Rozpoczęcie_pożyczki),MONTH(Rozpoczęcie_pożyczki)+(Numer_raty)*12/Liczba_rat_na_rok,DAY(Rozpoczęcie_pożyczki)),"")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IF(AND(Numer_raty&lt;&gt;"",Planowana_rata+Planowane_raty_dodatkowe&lt;Saldo_początkowe),Planowane_raty_dodatkowe,IF(AND(Numer_raty&lt;&gt;"",Saldo_początkowe-Planowana_rata&gt;0),Saldo_początkowe-Planowana_rata,IF(Numer_raty&lt;&gt;"",0,"")))</f>
        <v>#VALUE!</v>
      </c>
      <c r="F402" s="29" t="e">
        <f t="shared" ref="F402:F465" si="57">IF(AND(Numer_raty&lt;&gt;"",Planowana_rata+Rata_dodatkowa&lt;Saldo_początkowe),Planowana_rata+Rata_dodatkowa,IF(Numer_raty&lt;&gt;"",Saldo_początkowe,""))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IF(AND(Numer_raty&lt;&gt;"",Planowana_rata+Rata_dodatkowa&lt;Saldo_początkowe),Saldo_początkowe-Kapitał,IF(Numer_raty&lt;&gt;"",0,""))</f>
        <v>#VALUE!</v>
      </c>
      <c r="J402" s="29">
        <f>SUM($H$18:$H402)</f>
        <v>0</v>
      </c>
    </row>
    <row r="403" spans="1:10" x14ac:dyDescent="0.25">
      <c r="A403" s="23" t="str">
        <f t="shared" ref="A403:A466" si="59">IF(Wartości_wprowadzone,A402+1,"")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IF(Numer_raty&lt;&gt;"",Raty_razem-Odsetki,"")</f>
        <v/>
      </c>
      <c r="H403" s="29" t="str">
        <f t="shared" ref="H403:H466" si="61">IF(Numer_raty&lt;&gt;"",Saldo_początkowe*Stopa_procentowa/Liczba_rat_na_rok,"")</f>
        <v/>
      </c>
      <c r="I403" s="29" t="e">
        <f t="shared" si="58"/>
        <v>#VALUE!</v>
      </c>
      <c r="J403" s="29">
        <f>SUM($H$18:$H403)</f>
        <v>0</v>
      </c>
    </row>
    <row r="404" spans="1:10" x14ac:dyDescent="0.25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IF(Numer_raty&lt;&gt;"",Planowana_rata_miesięczna,"")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25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25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25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25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25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25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25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25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25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25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25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25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25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25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25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25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25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25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25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25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25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25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25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25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25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25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25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25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25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25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25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25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25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25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25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25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25">
      <c r="A441" s="23" t="str">
        <f t="shared" si="59"/>
        <v/>
      </c>
      <c r="B441" s="24" t="str">
        <f t="shared" si="55"/>
        <v/>
      </c>
      <c r="C441" s="29" t="str">
        <f t="shared" ref="C441:C497" si="63">IF(Numer_raty&lt;&gt;"",I440,"")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25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25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25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25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25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25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25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25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25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25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25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25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25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25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25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25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25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25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25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25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25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25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25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25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25">
      <c r="A466" s="23" t="str">
        <f t="shared" si="59"/>
        <v/>
      </c>
      <c r="B466" s="24" t="str">
        <f t="shared" ref="B466:B497" si="64">IF(Numer_raty&lt;&gt;"",DATE(YEAR(Rozpoczęcie_pożyczki),MONTH(Rozpoczęcie_pożyczki)+(Numer_raty)*12/Liczba_rat_na_rok,DAY(Rozpoczęcie_pożyczki)),"")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IF(AND(Numer_raty&lt;&gt;"",Planowana_rata+Planowane_raty_dodatkowe&lt;Saldo_początkowe),Planowane_raty_dodatkowe,IF(AND(Numer_raty&lt;&gt;"",Saldo_początkowe-Planowana_rata&gt;0),Saldo_początkowe-Planowana_rata,IF(Numer_raty&lt;&gt;"",0,"")))</f>
        <v>#VALUE!</v>
      </c>
      <c r="F466" s="29" t="e">
        <f t="shared" ref="F466:F497" si="66">IF(AND(Numer_raty&lt;&gt;"",Planowana_rata+Rata_dodatkowa&lt;Saldo_początkowe),Planowana_rata+Rata_dodatkowa,IF(Numer_raty&lt;&gt;"",Saldo_początkowe,""))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IF(AND(Numer_raty&lt;&gt;"",Planowana_rata+Rata_dodatkowa&lt;Saldo_początkowe),Saldo_początkowe-Kapitał,IF(Numer_raty&lt;&gt;"",0,""))</f>
        <v>#VALUE!</v>
      </c>
      <c r="J466" s="29">
        <f>SUM($H$18:$H466)</f>
        <v>0</v>
      </c>
    </row>
    <row r="467" spans="1:10" x14ac:dyDescent="0.25">
      <c r="A467" s="23" t="str">
        <f t="shared" ref="A467:A497" si="68">IF(Wartości_wprowadzone,A466+1,"")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IF(Numer_raty&lt;&gt;"",Raty_razem-Odsetki,"")</f>
        <v/>
      </c>
      <c r="H467" s="29" t="str">
        <f t="shared" ref="H467:H497" si="70">IF(Numer_raty&lt;&gt;"",Saldo_początkowe*Stopa_procentowa/Liczba_rat_na_rok,"")</f>
        <v/>
      </c>
      <c r="I467" s="29" t="e">
        <f t="shared" si="67"/>
        <v>#VALUE!</v>
      </c>
      <c r="J467" s="29">
        <f>SUM($H$18:$H467)</f>
        <v>0</v>
      </c>
    </row>
    <row r="468" spans="1:10" x14ac:dyDescent="0.25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IF(Numer_raty&lt;&gt;"",Planowana_rata_miesięczna,"")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25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25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25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25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25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25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25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25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25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25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25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25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25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25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25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25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25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25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25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25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25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25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25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25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25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25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25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25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25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IF(ROW(A18)&gt;Ostatni_wiersz,TRUE, FALSE)</formula>
    </cfRule>
    <cfRule type="expression" dxfId="4" priority="2" stopIfTrue="1">
      <formula>IF(ROW(A18)=Ostatni_wiersz,TRUE, FALSE)</formula>
    </cfRule>
    <cfRule type="expression" dxfId="3" priority="3" stopIfTrue="1">
      <formula>IF(ROW(A18)&lt;Ostatni_wiersz,TRUE, FALSE)</formula>
    </cfRule>
  </conditionalFormatting>
  <conditionalFormatting sqref="F18:J497">
    <cfRule type="expression" dxfId="2" priority="4" stopIfTrue="1">
      <formula>IF(ROW(F18)&gt;Ostatni_wiersz,TRUE, FALSE)</formula>
    </cfRule>
    <cfRule type="expression" dxfId="1" priority="5" stopIfTrue="1">
      <formula>IF(ROW(F18)=Ostatni_wiersz,TRUE, FALSE)</formula>
    </cfRule>
    <cfRule type="expression" dxfId="0" priority="6" stopIfTrue="1">
      <formula>IF(ROW(F18)&lt;=Ostatni_wiersz,TRUE, FALSE)</formula>
    </cfRule>
  </conditionalFormatting>
  <dataValidations count="3">
    <dataValidation type="whole" allowBlank="1" showInputMessage="1" showErrorMessage="1" errorTitle="Lata" error="Wprowadź liczbę całkowitą lat z przedziału od 1 do 40." sqref="D7">
      <formula1>1</formula1>
      <formula2>40</formula2>
    </dataValidation>
    <dataValidation type="date" operator="greaterThanOrEqual" allowBlank="1" showInputMessage="1" showErrorMessage="1" errorTitle="Data" error="Wprowadź prawidłową datę nie wcześniejszą niż 1 stycznia 1900." sqref="D9">
      <formula1>1</formula1>
    </dataValidation>
    <dataValidation allowBlank="1" showInputMessage="1" showErrorMessage="1" promptTitle="Raty dodatkowe" prompt="W tym miejscu wprowadź kwotę, jeśli dla każdego okresu rat chcesz wykonywać dodatkowe spłaty kapitału._x000a__x000a_W przypadku okazjonalnych rat dodatkowych wprowadź kwoty dodatkowych spłat kapitału bezpośrednio w poniższej kolumnie Dodatkowa rata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Log xmlns="29baff33-f40f-4664-8054-1bde3cabf4f6" xsi:nil="true"/>
    <Milestone xmlns="29baff33-f40f-4664-8054-1bde3cabf4f6" xsi:nil="true"/>
    <UANotes xmlns="29baff33-f40f-4664-8054-1bde3cabf4f6">in the box. O14_beta1</UANotes>
    <TimesCloned xmlns="29baff33-f40f-4664-8054-1bde3cabf4f6" xsi:nil="true"/>
    <EditorialStatus xmlns="29baff33-f40f-4664-8054-1bde3cabf4f6" xsi:nil="true"/>
    <PublishTargets xmlns="29baff33-f40f-4664-8054-1bde3cabf4f6">OfficeOnline</PublishTargets>
    <ShowIn xmlns="29baff33-f40f-4664-8054-1bde3cabf4f6">Show everywhere</ShowIn>
    <ThumbnailAssetId xmlns="29baff33-f40f-4664-8054-1bde3cabf4f6" xsi:nil="true"/>
    <OutputCachingOn xmlns="29baff33-f40f-4664-8054-1bde3cabf4f6">false</OutputCachingOn>
    <PlannedPubDate xmlns="29baff33-f40f-4664-8054-1bde3cabf4f6" xsi:nil="true"/>
    <APAuthor xmlns="29baff33-f40f-4664-8054-1bde3cabf4f6">
      <UserInfo>
        <DisplayName>REDMOND\cynvey</DisplayName>
        <AccountId>215</AccountId>
        <AccountType/>
      </UserInfo>
    </APAuthor>
    <CrawlForDependencies xmlns="29baff33-f40f-4664-8054-1bde3cabf4f6">false</CrawlForDependencies>
    <LastPublishResultLookup xmlns="29baff33-f40f-4664-8054-1bde3cabf4f6" xsi:nil="true"/>
    <MarketSpecific xmlns="29baff33-f40f-4664-8054-1bde3cabf4f6" xsi:nil="true"/>
    <IsDeleted xmlns="29baff33-f40f-4664-8054-1bde3cabf4f6">false</IsDeleted>
    <HandoffToMSDN xmlns="29baff33-f40f-4664-8054-1bde3cabf4f6" xsi:nil="true"/>
    <OriginAsset xmlns="29baff33-f40f-4664-8054-1bde3cabf4f6" xsi:nil="true"/>
    <ArtSampleDocs xmlns="29baff33-f40f-4664-8054-1bde3cabf4f6" xsi:nil="true"/>
    <ContentItem xmlns="29baff33-f40f-4664-8054-1bde3cabf4f6" xsi:nil="true"/>
    <APEditor xmlns="29baff33-f40f-4664-8054-1bde3cabf4f6">
      <UserInfo>
        <DisplayName>REDMOND\v-luannv</DisplayName>
        <AccountId>92</AccountId>
        <AccountType/>
      </UserInfo>
    </APEditor>
    <MachineTranslated xmlns="29baff33-f40f-4664-8054-1bde3cabf4f6">false</MachineTranslated>
    <APDescription xmlns="29baff33-f40f-4664-8054-1bde3cabf4f6" xsi:nil="true"/>
    <LastModifiedDateTime xmlns="29baff33-f40f-4664-8054-1bde3cabf4f6" xsi:nil="true"/>
    <PublishStatusLookup xmlns="29baff33-f40f-4664-8054-1bde3cabf4f6">
      <Value>88824</Value>
      <Value>345480</Value>
    </PublishStatusLookup>
    <BusinessGroup xmlns="29baff33-f40f-4664-8054-1bde3cabf4f6" xsi:nil="true"/>
    <Markets xmlns="29baff33-f40f-4664-8054-1bde3cabf4f6"/>
    <AcquiredFrom xmlns="29baff33-f40f-4664-8054-1bde3cabf4f6" xsi:nil="true"/>
    <TrustLevel xmlns="29baff33-f40f-4664-8054-1bde3cabf4f6">1 Microsoft Managed Content</TrustLevel>
    <AssetId xmlns="29baff33-f40f-4664-8054-1bde3cabf4f6">TP010073881</AssetId>
    <CSXHash xmlns="29baff33-f40f-4664-8054-1bde3cabf4f6" xsi:nil="true"/>
    <IntlLangReviewDate xmlns="29baff33-f40f-4664-8054-1bde3cabf4f6" xsi:nil="true"/>
    <SubmitterId xmlns="29baff33-f40f-4664-8054-1bde3cabf4f6" xsi:nil="true"/>
    <DSATActionTaken xmlns="29baff33-f40f-4664-8054-1bde3cabf4f6" xsi:nil="true"/>
    <IntlLocPriority xmlns="29baff33-f40f-4664-8054-1bde3cabf4f6" xsi:nil="true"/>
    <ApprovalStatus xmlns="29baff33-f40f-4664-8054-1bde3cabf4f6">InProgress</ApprovalStatus>
    <LastHandOff xmlns="29baff33-f40f-4664-8054-1bde3cabf4f6" xsi:nil="true"/>
    <SourceTitle xmlns="29baff33-f40f-4664-8054-1bde3cabf4f6">Loan amortization schedule</SourceTitle>
    <UALocRecommendation xmlns="29baff33-f40f-4664-8054-1bde3cabf4f6">Localize</UALocRecommendation>
    <UALocComments xmlns="29baff33-f40f-4664-8054-1bde3cabf4f6" xsi:nil="true"/>
    <UACurrentWords xmlns="29baff33-f40f-4664-8054-1bde3cabf4f6">0</UACurrentWords>
    <AssetExpire xmlns="29baff33-f40f-4664-8054-1bde3cabf4f6">2100-01-01T00:00:00+00:00</AssetExpire>
    <AssetType xmlns="29baff33-f40f-4664-8054-1bde3cabf4f6">TP</AssetType>
    <DirectSourceMarket xmlns="29baff33-f40f-4664-8054-1bde3cabf4f6">english</DirectSourceMarket>
    <ParentAssetId xmlns="29baff33-f40f-4664-8054-1bde3cabf4f6" xsi:nil="true"/>
    <CSXUpdate xmlns="29baff33-f40f-4664-8054-1bde3cabf4f6">false</CSXUpdate>
    <Provider xmlns="29baff33-f40f-4664-8054-1bde3cabf4f6">EY006220130</Provider>
    <CSXSubmissionDate xmlns="29baff33-f40f-4664-8054-1bde3cabf4f6" xsi:nil="true"/>
    <AssetStart xmlns="29baff33-f40f-4664-8054-1bde3cabf4f6">2009-10-20T09:51:46+00:00</AssetStart>
    <BugNumber xmlns="29baff33-f40f-4664-8054-1bde3cabf4f6" xsi:nil="true"/>
    <VoteCount xmlns="29baff33-f40f-4664-8054-1bde3cabf4f6" xsi:nil="true"/>
    <IsSearchable xmlns="29baff33-f40f-4664-8054-1bde3cabf4f6">false</IsSearchable>
    <OriginalSourceMarket xmlns="29baff33-f40f-4664-8054-1bde3cabf4f6">english</OriginalSourceMarket>
    <CSXSubmissionMarket xmlns="29baff33-f40f-4664-8054-1bde3cabf4f6" xsi:nil="true"/>
    <NumericId xmlns="29baff33-f40f-4664-8054-1bde3cabf4f6">-1</NumericId>
    <TemplateStatus xmlns="29baff33-f40f-4664-8054-1bde3cabf4f6" xsi:nil="true"/>
    <IntlLangReview xmlns="29baff33-f40f-4664-8054-1bde3cabf4f6" xsi:nil="true"/>
    <IntlLangReviewer xmlns="29baff33-f40f-4664-8054-1bde3cabf4f6" xsi:nil="true"/>
    <ClipArtFilename xmlns="29baff33-f40f-4664-8054-1bde3cabf4f6" xsi:nil="true"/>
    <UAProjectedTotalWords xmlns="29baff33-f40f-4664-8054-1bde3cabf4f6" xsi:nil="true"/>
    <PrimaryImageGen xmlns="29baff33-f40f-4664-8054-1bde3cabf4f6">true</PrimaryImageGen>
    <TPFriendlyName xmlns="29baff33-f40f-4664-8054-1bde3cabf4f6">Loan amortization</TPFriendlyName>
    <OpenTemplate xmlns="29baff33-f40f-4664-8054-1bde3cabf4f6">true</OpenTemplate>
    <TPInstallLocation xmlns="29baff33-f40f-4664-8054-1bde3cabf4f6">{My Templates}</TPInstallLocation>
    <TPLaunchHelpLinkType xmlns="29baff33-f40f-4664-8054-1bde3cabf4f6">Template</TPLaunchHelpLinkType>
    <TPComponent xmlns="29baff33-f40f-4664-8054-1bde3cabf4f6">EXCELFiles</TPComponent>
    <TPLaunchHelpLink xmlns="29baff33-f40f-4664-8054-1bde3cabf4f6" xsi:nil="true"/>
    <TPApplication xmlns="29baff33-f40f-4664-8054-1bde3cabf4f6">Excel</TPApplication>
    <TPCommandLine xmlns="29baff33-f40f-4664-8054-1bde3cabf4f6">{XL} /t {FilePath}</TPCommandLine>
    <TPAppVersion xmlns="29baff33-f40f-4664-8054-1bde3cabf4f6">11</TPAppVersion>
    <TPClientViewer xmlns="29baff33-f40f-4664-8054-1bde3cabf4f6">Microsoft Office Excel</TPClientViewer>
    <TPNamespace xmlns="29baff33-f40f-4664-8054-1bde3cabf4f6">EXCEL</TPNamespace>
    <TPExecutable xmlns="29baff33-f40f-4664-8054-1bde3cabf4f6" xsi:nil="true"/>
    <FriendlyTitle xmlns="29baff33-f40f-4664-8054-1bde3cabf4f6" xsi:nil="true"/>
    <Downloads xmlns="29baff33-f40f-4664-8054-1bde3cabf4f6">0</Downloads>
    <Manager xmlns="29baff33-f40f-4664-8054-1bde3cabf4f6" xsi:nil="true"/>
    <OOCacheId xmlns="29baff33-f40f-4664-8054-1bde3cabf4f6" xsi:nil="true"/>
    <TemplateTemplateType xmlns="29baff33-f40f-4664-8054-1bde3cabf4f6">Excel - Macro 12 Default</TemplateTemplateType>
    <PolicheckWords xmlns="29baff33-f40f-4664-8054-1bde3cabf4f6" xsi:nil="true"/>
    <LegacyData xmlns="29baff33-f40f-4664-8054-1bde3cabf4f6" xsi:nil="true"/>
    <Providers xmlns="29baff33-f40f-4664-8054-1bde3cabf4f6" xsi:nil="true"/>
    <EditorialTags xmlns="29baff33-f40f-4664-8054-1bde3cabf4f6" xsi:nil="true"/>
    <InternalTagsTaxHTField0 xmlns="29baff33-f40f-4664-8054-1bde3cabf4f6">
      <Terms xmlns="http://schemas.microsoft.com/office/infopath/2007/PartnerControls"/>
    </InternalTagsTaxHTField0>
    <CampaignTagsTaxHTField0 xmlns="29baff33-f40f-4664-8054-1bde3cabf4f6">
      <Terms xmlns="http://schemas.microsoft.com/office/infopath/2007/PartnerControls"/>
    </CampaignTagsTaxHTField0>
    <LocOverallLocStatusLookup xmlns="29baff33-f40f-4664-8054-1bde3cabf4f6" xsi:nil="true"/>
    <LocOverallPreviewStatusLookup xmlns="29baff33-f40f-4664-8054-1bde3cabf4f6" xsi:nil="true"/>
    <BlockPublish xmlns="29baff33-f40f-4664-8054-1bde3cabf4f6" xsi:nil="true"/>
    <LocManualTestRequired xmlns="29baff33-f40f-4664-8054-1bde3cabf4f6" xsi:nil="true"/>
    <LocProcessedForMarketsLookup xmlns="29baff33-f40f-4664-8054-1bde3cabf4f6" xsi:nil="true"/>
    <LocRecommendedHandoff xmlns="29baff33-f40f-4664-8054-1bde3cabf4f6" xsi:nil="true"/>
    <LocalizationTagsTaxHTField0 xmlns="29baff33-f40f-4664-8054-1bde3cabf4f6">
      <Terms xmlns="http://schemas.microsoft.com/office/infopath/2007/PartnerControls"/>
    </LocalizationTagsTaxHTField0>
    <LocLastLocAttemptVersionTypeLookup xmlns="29baff33-f40f-4664-8054-1bde3cabf4f6" xsi:nil="true"/>
    <LocNewPublishedVersionLookup xmlns="29baff33-f40f-4664-8054-1bde3cabf4f6" xsi:nil="true"/>
    <LocProcessedForHandoffsLookup xmlns="29baff33-f40f-4664-8054-1bde3cabf4f6" xsi:nil="true"/>
    <LocPublishedDependentAssetsLookup xmlns="29baff33-f40f-4664-8054-1bde3cabf4f6" xsi:nil="true"/>
    <FeatureTagsTaxHTField0 xmlns="29baff33-f40f-4664-8054-1bde3cabf4f6">
      <Terms xmlns="http://schemas.microsoft.com/office/infopath/2007/PartnerControls"/>
    </FeatureTagsTaxHTField0>
    <LocOverallPublishStatusLookup xmlns="29baff33-f40f-4664-8054-1bde3cabf4f6" xsi:nil="true"/>
    <TaxCatchAll xmlns="29baff33-f40f-4664-8054-1bde3cabf4f6"/>
    <LocComments xmlns="29baff33-f40f-4664-8054-1bde3cabf4f6" xsi:nil="true"/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LocOverallHandbackStatusLookup xmlns="29baff33-f40f-4664-8054-1bde3cabf4f6" xsi:nil="true"/>
    <LocLastLocAttemptVersionLookup xmlns="29baff33-f40f-4664-8054-1bde3cabf4f6">43672</LocLastLocAttemptVersionLookup>
    <LocPublishedLinkedAssetsLookup xmlns="29baff33-f40f-4664-8054-1bde3cabf4f6" xsi:nil="true"/>
    <OriginalRelease xmlns="29baff33-f40f-4664-8054-1bde3cabf4f6">14</OriginalRelease>
    <LocMarketGroupTiers2 xmlns="29baff33-f40f-4664-8054-1bde3cabf4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9D2CA2-23BC-4CA4-AFAE-534A9E9E50B5}"/>
</file>

<file path=customXml/itemProps2.xml><?xml version="1.0" encoding="utf-8"?>
<ds:datastoreItem xmlns:ds="http://schemas.openxmlformats.org/officeDocument/2006/customXml" ds:itemID="{ADF787F0-89CA-40EC-8F1F-59D82A93BDBF}"/>
</file>

<file path=customXml/itemProps3.xml><?xml version="1.0" encoding="utf-8"?>
<ds:datastoreItem xmlns:ds="http://schemas.openxmlformats.org/officeDocument/2006/customXml" ds:itemID="{EEA108A0-9660-4BF3-9332-8B46CBF59D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Harmonogram amortyz. pożyczki</vt:lpstr>
      <vt:lpstr>Dane</vt:lpstr>
      <vt:lpstr>Data_raty</vt:lpstr>
      <vt:lpstr>Kapitał</vt:lpstr>
      <vt:lpstr>Kwota_pożyczki</vt:lpstr>
      <vt:lpstr>Lata_pożyczki</vt:lpstr>
      <vt:lpstr>Liczba_rat_na_rok</vt:lpstr>
      <vt:lpstr>Numer_raty</vt:lpstr>
      <vt:lpstr>Odsetki</vt:lpstr>
      <vt:lpstr>Odsetki_razem</vt:lpstr>
      <vt:lpstr>Pełny_wydruk</vt:lpstr>
      <vt:lpstr>Planowana_rata</vt:lpstr>
      <vt:lpstr>Planowana_rata_miesięczna</vt:lpstr>
      <vt:lpstr>Planowana_stopa_procentowa</vt:lpstr>
      <vt:lpstr>Planowane_raty_dodatkowe</vt:lpstr>
      <vt:lpstr>'Harmonogram amortyz. pożyczki'!Print_Area</vt:lpstr>
      <vt:lpstr>'Harmonogram amortyz. pożyczki'!Print_Titles</vt:lpstr>
      <vt:lpstr>Procent_skumulowany</vt:lpstr>
      <vt:lpstr>Rata_dodatkowa</vt:lpstr>
      <vt:lpstr>Raty_razem</vt:lpstr>
      <vt:lpstr>Rozpoczęcie_pożyczki</vt:lpstr>
      <vt:lpstr>Saldo_końcowe</vt:lpstr>
      <vt:lpstr>Saldo_początkowe</vt:lpstr>
      <vt:lpstr>Stopa_procentowa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subject/>
  <dc:creator>Microsoft Corporation</dc:creator>
  <cp:keywords/>
  <dc:description/>
  <cp:lastModifiedBy>AWS CFM Account</cp:lastModifiedBy>
  <dcterms:created xsi:type="dcterms:W3CDTF">2006-09-15T19:51:41Z</dcterms:created>
  <dcterms:modified xsi:type="dcterms:W3CDTF">2012-05-24T12:14:20Z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1045</vt:i4>
  </property>
  <property fmtid="{D5CDD505-2E9C-101B-9397-08002B2CF9AE}" pid="3" name="_Version">
    <vt:lpwstr>0908</vt:lpwstr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PolicheckStatus">
    <vt:i4>0</vt:i4>
  </property>
  <property fmtid="{D5CDD505-2E9C-101B-9397-08002B2CF9AE}" pid="8" name="ImageGenStatus">
    <vt:i4>0</vt:i4>
  </property>
  <property fmtid="{D5CDD505-2E9C-101B-9397-08002B2CF9AE}" pid="9" name="Applications">
    <vt:lpwstr>11;#Excel 12;#67;#Template 12;#427;#Template 14;#393;#Excel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2792500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