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l-PL\"/>
    </mc:Choice>
  </mc:AlternateContent>
  <xr:revisionPtr revIDLastSave="0" documentId="12_ncr:500000_{027A0071-CDC1-4F5A-8413-A0616ED642A6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jestr rachunku bieżącego" sheetId="7" r:id="rId1"/>
  </sheets>
  <definedNames>
    <definedName name="Odnośnik_kategorii">Podsumowanie[Kategoria]</definedName>
    <definedName name="Tytuł_kolumny_1">Rejestr[[#Headers],[Numer transakcji]]</definedName>
    <definedName name="Tytuł_wiersza_region1..I1">'Rejestr rachunku bieżącego'!$D$1</definedName>
    <definedName name="Tytuł1">Podsumowanie[[#Headers],[Kategoria]]</definedName>
    <definedName name="_xlnm.Print_Titles" localSheetId="0">'Rejestr rachunku bieżącego'!$B:$C,'Rejestr rachunku bieżącego'!$2:$2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<sst xmlns="http://schemas.openxmlformats.org/spreadsheetml/2006/main" count="33" uniqueCount="24">
  <si>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Rejestr rachunku bieżącego</t>
  </si>
  <si>
    <t>Podsumowanie wydatków</t>
  </si>
  <si>
    <t>Kategoria</t>
  </si>
  <si>
    <t>Wpłata</t>
  </si>
  <si>
    <t>Artykuły spożywcze</t>
  </si>
  <si>
    <t>Rozrywka</t>
  </si>
  <si>
    <t>Szkoła</t>
  </si>
  <si>
    <t>Rachunki</t>
  </si>
  <si>
    <t>Inne</t>
  </si>
  <si>
    <t>Suma</t>
  </si>
  <si>
    <t>Saldo bieżące</t>
  </si>
  <si>
    <t>Numer transakcji</t>
  </si>
  <si>
    <t>Karta debetowa</t>
  </si>
  <si>
    <t>Data</t>
  </si>
  <si>
    <t>Opis</t>
  </si>
  <si>
    <t>Saldo początkowe</t>
  </si>
  <si>
    <t>Zapisy do szkoły</t>
  </si>
  <si>
    <t>Energia</t>
  </si>
  <si>
    <t>Artykuły szkolne</t>
  </si>
  <si>
    <t>Sklep spożywczy</t>
  </si>
  <si>
    <t>Southridge Video</t>
  </si>
  <si>
    <t>Wypłata (-)</t>
  </si>
  <si>
    <t>Wpłata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</si>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</sst>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zł-415]_-;\-* #,##0.00\ [$zł-415]_-;_-* &quot;-&quot;??\ [$zł-415]_-;_-@_-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Data" xfId="7" xr:uid="{00000000-0005-0000-0000-000003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8" builtinId="19" customBuiltin="1"/>
    <cellStyle name="Nagłówek Saldo" xfId="11" xr:uid="{00000000-0005-0000-0000-000000000000}"/>
    <cellStyle name="Normalny" xfId="0" builtinId="0" customBuiltin="1"/>
    <cellStyle name="Suma" xfId="10" builtinId="25" customBuiltin="1"/>
    <cellStyle name="Tekst objaśnienia" xfId="9" builtinId="53" customBuiltin="1"/>
    <cellStyle name="Tytuł" xfId="1" builtinId="15" customBuiltin="1"/>
    <cellStyle name="Walutowy" xfId="6" builtinId="4" customBuiltin="1"/>
    <cellStyle name="Walutowy [0]" xfId="5" builtinId="7" customBuiltin="1"/>
  </cellStyles>
  <dxfs count="12">
    <dxf>
      <numFmt numFmtId="165" formatCode="_-* #,##0.00\ [$zł-415]_-;\-* #,##0.00\ [$zł-415]_-;_-* &quot;-&quot;??\ [$zł-415]_-;_-@_-"/>
    </dxf>
    <dxf>
      <numFmt numFmtId="165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jestr_rachunku_bieżącego" defaultPivotStyle="PivotStyleLight16">
    <tableStyle name="Podsumowanie rejestru rachunku bieżącego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Rejestr_rachunku_bieżącego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jestr" displayName="Rejestr" ref="D2:J8">
  <tableColumns count="7">
    <tableColumn id="1" xr3:uid="{00000000-0010-0000-0000-000001000000}" name="Numer transakcji" totalsRowLabel="Totals"/>
    <tableColumn id="6" xr3:uid="{00000000-0010-0000-0000-000006000000}" name="Data"/>
    <tableColumn id="7" xr3:uid="{00000000-0010-0000-0000-000007000000}" name="Opis" totalsRowDxfId="3"/>
    <tableColumn id="2" xr3:uid="{00000000-0010-0000-0000-000002000000}" name="Kategoria" totalsRowDxfId="2"/>
    <tableColumn id="3" xr3:uid="{00000000-0010-0000-0000-000003000000}" name="Wypłata (-)" totalsRowFunction="sum"/>
    <tableColumn id="4" xr3:uid="{00000000-0010-0000-0000-000004000000}" name="Wpłata (+)" totalsRowFunction="sum"/>
    <tableColumn id="5" xr3:uid="{00000000-0010-0000-0000-000005000000}" name="Saldo" totalsRowFunction="custom" dataDxfId="1">
      <calculatedColumnFormula>IF(ISBLANK(Rejestr[[#This Row],[Wypłata (-)]]),J2+Rejestr[[#This Row],[Wpłata (+)]],J2-Rejestr[[#This Row],[Wypłata (-)]])</calculatedColumnFormula>
      <totalsRowFormula>Rejestr[[#Totals],[Wpłata (+)]]-Rejestr[[#Totals],[Wypłata (-)]]</totalsRowFormula>
    </tableColumn>
  </tableColumns>
  <tableStyleInfo name="Rejestr_rachunku_bieżąc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umer transakcji, datę, opis, kategorię oraz kwoty wypłat i wpłat. Saldo jest oblicz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dsumowanie" displayName="Podsumowanie" ref="B3:C9" totalsRowShown="0">
  <tableColumns count="2">
    <tableColumn id="1" xr3:uid="{00000000-0010-0000-0100-000001000000}" name="Kategoria"/>
    <tableColumn id="2" xr3:uid="{00000000-0010-0000-0100-000002000000}" name="Suma" dataDxfId="0">
      <calculatedColumnFormula>SUMIF(Rejestr[Kategoria],"=" &amp;Podsumowanie[[#This Row],[Kategoria]],Rejestr[Wypłata (-)])</calculatedColumnFormula>
    </tableColumn>
  </tableColumns>
  <tableStyleInfo name="Podsumowanie rejestru rachunku bieżącego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pozycje kategorii. Suma jest aktualizowana automatycznie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32.5703125" style="5" customWidth="1"/>
    <col min="4" max="4" width="18.5703125" customWidth="1"/>
    <col min="5" max="5" width="15.140625" customWidth="1"/>
    <col min="6" max="6" width="30.7109375" customWidth="1"/>
    <col min="7" max="7" width="23.285156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SUM(Rejestr[Wpłata (+)])-SUM(Rejestr[Wypłata (-)])</f>
        <v>4851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10">
        <v>6000</v>
      </c>
      <c r="J3" s="9">
        <f>Rejestr[[#This Row],[Wpłata (+)]]</f>
        <v>6000</v>
      </c>
    </row>
    <row r="4" spans="2:10" ht="30" customHeight="1" x14ac:dyDescent="0.25">
      <c r="B4" s="4" t="s">
        <v>3</v>
      </c>
      <c r="C4" s="9">
        <f>IFERROR(SUMIF(Rejestr[Kategoria],"=" &amp;Podsumowanie[[#This Row],[Kategoria]],Rejestr[Wpłata (+)]),"")</f>
        <v>6000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10">
        <v>675</v>
      </c>
      <c r="I4" s="3"/>
      <c r="J4" s="9">
        <f>IF(ISBLANK(Rejestr[[#This Row],[Wypłata (-)]]),J3+Rejestr[[#This Row],[Wpłata (+)]],J3-Rejestr[[#This Row],[Wypłata (-)]])</f>
        <v>5325</v>
      </c>
    </row>
    <row r="5" spans="2:10" ht="30" customHeight="1" x14ac:dyDescent="0.25">
      <c r="B5" s="4" t="s">
        <v>4</v>
      </c>
      <c r="C5" s="9">
        <f>IFERROR(SUMIF(Rejestr[Kategoria],"=" &amp;Podsumowanie[[#This Row],[Kategoria]],Rejestr[Wypłata (-)]),"")</f>
        <v>120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10">
        <v>219</v>
      </c>
      <c r="I5" s="3"/>
      <c r="J5" s="9">
        <f>IF(ISBLANK(Rejestr[[#This Row],[Wypłata (-)]]),J4+Rejestr[[#This Row],[Wpłata (+)]],J4-Rejestr[[#This Row],[Wypłata (-)]])</f>
        <v>5106</v>
      </c>
    </row>
    <row r="6" spans="2:10" ht="30" customHeight="1" x14ac:dyDescent="0.25">
      <c r="B6" s="4" t="s">
        <v>5</v>
      </c>
      <c r="C6" s="9">
        <f>IFERROR(SUMIF(Rejestr[Kategoria],"=" &amp;Podsumowanie[[#This Row],[Kategoria]],Rejestr[Wypłata (-)]),"")</f>
        <v>21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10">
        <v>114</v>
      </c>
      <c r="I6" s="3"/>
      <c r="J6" s="9">
        <f>IF(ISBLANK(Rejestr[[#This Row],[Wypłata (-)]]),J5+Rejestr[[#This Row],[Wpłata (+)]],J5-Rejestr[[#This Row],[Wypłata (-)]])</f>
        <v>4992</v>
      </c>
    </row>
    <row r="7" spans="2:10" ht="30" customHeight="1" x14ac:dyDescent="0.25">
      <c r="B7" s="4" t="s">
        <v>6</v>
      </c>
      <c r="C7" s="9">
        <f>IFERROR(SUMIF(Rejestr[Kategoria],"=" &amp;Podsumowanie[[#This Row],[Kategoria]],Rejestr[Wypłata (-)]),"")</f>
        <v>789</v>
      </c>
      <c r="D7" s="6">
        <v>1002</v>
      </c>
      <c r="E7" s="2">
        <f ca="1">TODAY()+55</f>
        <v>43305</v>
      </c>
      <c r="F7" s="4" t="s">
        <v>19</v>
      </c>
      <c r="G7" s="4" t="s">
        <v>4</v>
      </c>
      <c r="H7" s="10">
        <v>120</v>
      </c>
      <c r="I7" s="3"/>
      <c r="J7" s="9">
        <f>IF(ISBLANK(Rejestr[[#This Row],[Wypłata (-)]]),J6+Rejestr[[#This Row],[Wpłata (+)]],J6-Rejestr[[#This Row],[Wypłata (-)]])</f>
        <v>4872</v>
      </c>
    </row>
    <row r="8" spans="2:10" ht="30" customHeight="1" x14ac:dyDescent="0.25">
      <c r="B8" s="4" t="s">
        <v>7</v>
      </c>
      <c r="C8" s="9">
        <f>IFERROR(SUMIF(Rejestr[Kategoria],"=" &amp;Podsumowanie[[#This Row],[Kategoria]],Rejestr[Wypłata (-)]),"")</f>
        <v>219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10">
        <v>21</v>
      </c>
      <c r="I8" s="3"/>
      <c r="J8" s="9">
        <f>IF(ISBLANK(Rejestr[[#This Row],[Wypłata (-)]]),J7+Rejestr[[#This Row],[Wpłata (+)]],J7-Rejestr[[#This Row],[Wypłata (-)]])</f>
        <v>4851</v>
      </c>
    </row>
    <row r="9" spans="2:10" ht="30" customHeight="1" x14ac:dyDescent="0.25">
      <c r="B9" s="4" t="s">
        <v>8</v>
      </c>
      <c r="C9" s="9">
        <f>IFERROR(SUMIFS(Rejestr[Wypłata (-)],Rejestr[Kategoria],Podsumowanie[[#This Row],[Kategoria]])+SUMIFS(Rejestr[Wypłata (-)],Rejestr[Kategoria],""),"")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Wybierz pozycję z listy. Wybierz pozycję ANULUJ, a następnie naciśnij klawisze ALT+STRZAŁKA W DÓŁ, aby otworzyć listę rozwijaną, i klawisz ENTER w celu dokonania wyboru" sqref="G3:G8" xr:uid="{00000000-0002-0000-0000-000000000000}">
      <formula1>CategoryLookup</formula1>
    </dataValidation>
    <dataValidation allowBlank="1" showInputMessage="1" showErrorMessage="1" prompt="W tej komórce znajduje się tytuł tego arkusza" sqref="B1:C1" xr:uid="{00000000-0002-0000-0000-000001000000}"/>
    <dataValidation allowBlank="1" showInputMessage="1" showErrorMessage="1" prompt="W tej kolumnie pod tym nagłówkiem znajdują się kategorie" sqref="B3" xr:uid="{00000000-0002-0000-0000-000002000000}"/>
    <dataValidation allowBlank="1" showInputMessage="1" showErrorMessage="1" prompt="W tej kolumnie pod tym nagłówkiem sumy kategorii są aktualizowane automatycznie na podstawie wpisów w tabeli Rejestr" sqref="C3" xr:uid="{00000000-0002-0000-0000-000003000000}"/>
    <dataValidation allowBlank="1" showInputMessage="1" showErrorMessage="1" prompt="W tej kolumnie pod tym nagłówkiem wprowadź numer transakcji" sqref="D2" xr:uid="{00000000-0002-0000-0000-000004000000}"/>
    <dataValidation allowBlank="1" showInputMessage="1" showErrorMessage="1" prompt="W tej kolumnie pod tym nagłówkiem wprowadź datę" sqref="E2" xr:uid="{00000000-0002-0000-0000-000005000000}"/>
    <dataValidation allowBlank="1" showInputMessage="1" showErrorMessage="1" prompt="W tej kolumnie pod tym nagłówkiem wprowadź opis" sqref="F2" xr:uid="{00000000-0002-0000-0000-000006000000}"/>
    <dataValidation allowBlank="1" showInputMessage="1" showErrorMessage="1" prompt="Saldo bieżące jest aktualizowane automatycznie w komórce po prawej stronie" sqref="D1:H1" xr:uid="{00000000-0002-0000-0000-000007000000}"/>
    <dataValidation allowBlank="1" showInputMessage="1" showErrorMessage="1" prompt="Saldo bieżące jest aktualizowane automatycznie w tej komórce Rejestr rachunku bieżącego rozpoczyna się w komórce D2" sqref="I1:J1" xr:uid="{00000000-0002-0000-0000-000008000000}"/>
    <dataValidation allowBlank="1" showInputMessage="1" showErrorMessage="1" prompt="W tej kolumnie pod tym nagłówkiem wybierz kategorię. Naciśnij klawisze ALT+STRZAŁKA W DÓŁ, aby otworzyć listę rozwijaną, i klawisz ENTER, aby wybrać. Lista kategorii jest oparta na kategoriach Podsumowanie wydatków po lewej stronie" sqref="G2" xr:uid="{00000000-0002-0000-0000-000009000000}"/>
    <dataValidation allowBlank="1" showInputMessage="1" showErrorMessage="1" prompt="W tej kolumnie pod tym nagłówkiem wprowadź kwotę wypłaty" sqref="H2" xr:uid="{00000000-0002-0000-0000-00000A000000}"/>
    <dataValidation allowBlank="1" showInputMessage="1" showErrorMessage="1" prompt="W tej kolumnie pod tym nagłówkiem wprowadź kwotę wpłaty" sqref="I2" xr:uid="{00000000-0002-0000-0000-00000B000000}"/>
    <dataValidation allowBlank="1" showInputMessage="1" showErrorMessage="1" prompt="Saldo jest obliczane automatycznie w tej kolumnie pod tym nagłówkiem" sqref="J2" xr:uid="{00000000-0002-0000-0000-00000C000000}"/>
    <dataValidation allowBlank="1" showInputMessage="1" showErrorMessage="1" prompt="W tym arkuszu możesz utworzyć rejestr rachunku bieżącego" sqref="A1" xr:uid="{00000000-0002-0000-0000-00000D000000}"/>
    <dataValidation allowBlank="1" showInputMessage="1" showErrorMessage="1" prompt="Poniżej możesz zmodyfikować kategorie lub dodać nowe. Gdy w rejestrze rachunku bieżącego po prawej są dodawane pozycje dla tej kategorii, ich sumy zostaną zaktualizowane automatycznie w tym podsumowaniu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Rejestr rachunku bieżącego</vt:lpstr>
      <vt:lpstr>Odnośnik_kategorii</vt:lpstr>
      <vt:lpstr>Tytuł_kolumny_1</vt:lpstr>
      <vt:lpstr>Tytuł_wiersza_region1..I1</vt:lpstr>
      <vt:lpstr>Tytuł1</vt:lpstr>
      <vt:lpstr>'Rejestr rachunku bieżącego'!Tytuły_wydruku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2018-05-30T13:34:21Z</dcterms:modified>
</cp:coreProperties>
</file>