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GEGEVENS" sheetId="1" r:id="rId1"/>
    <sheet name="METINGEN" sheetId="2" r:id="rId2"/>
    <sheet name="GEWICHT EN BMI" sheetId="3" r:id="rId3"/>
    <sheet name="GEWICHT EN LICHAAMSVET" sheetId="4" r:id="rId4"/>
  </sheets>
  <definedNames>
    <definedName name="HeightCentimeters">GEGEVENS!$L$3</definedName>
    <definedName name="HeightMeters">GEGEVENS!$L$2</definedName>
    <definedName name="_xlnm.Print_Titles" localSheetId="0">GEGEVENS!$6:$6</definedName>
    <definedName name="RngBFP">OFFSET(Gegevens[[#Headers],[Geschat percentage lichaamsvet]],1,0,COUNTA(Gegevens[Datum]))</definedName>
    <definedName name="RngBFW">OFFSET(Gegevens[[#Headers],[Geschat gewicht van lichaamsvet]],1,0,COUNTA(Gegevens[Datum]))</definedName>
    <definedName name="RngBMI">OFFSET(Gegevens[[#Headers],[Geschatte Body Mass Index (BMI)]],1,0,COUNTA(Gegevens[Datum]))</definedName>
    <definedName name="RngChest">OFFSET(Gegevens[[#Headers],[Borst (cm)]],1,0,COUNTA(Gegevens[Datum]))</definedName>
    <definedName name="RngDate">OFFSET(Gegevens[[#Headers],[Datum]],1,0,COUNTA(Gegevens[Datum]))</definedName>
    <definedName name="RngForearm">OFFSET(Gegevens[[#Headers],[Onderarm (cm)]],1,0,COUNTA(Gegevens[Datum]))</definedName>
    <definedName name="RngHips">OFFSET(Gegevens[[#Headers],[Heupen (cm)]],1,0,COUNTA(Gegevens[Datum]))</definedName>
    <definedName name="RngLBW">OFFSET(Gegevens[[#Headers],[Geschat lichaamsgewicht]],1,0,COUNTA(Gegevens[Datum]))</definedName>
    <definedName name="RngWaist">OFFSET(Gegevens[[#Headers],[Taille (cm)]],1,0,COUNTA(Gegevens[Datum]))</definedName>
    <definedName name="RngWeight">OFFSET(Gegevens[[#Headers],[Gewicht (kg)]],1,0,COUNTA(Gegevens[Datum]))</definedName>
    <definedName name="RngWrist">OFFSET(Gegevens[[#Headers],[Pols (cm)]],1,0,COUNTA(Gegevens[Datum]))</definedName>
    <definedName name="RowTitleRegion1..L4">GEGEVENS!$K$2</definedName>
    <definedName name="Title1">Gegevens[[#Headers],[Datum]]</definedName>
    <definedName name="TotalHeight">GEGEVENS!$L$4</definedName>
  </definedNames>
  <calcPr calcId="171027"/>
</workbook>
</file>

<file path=xl/calcChain.xml><?xml version="1.0" encoding="utf-8"?>
<calcChain xmlns="http://schemas.openxmlformats.org/spreadsheetml/2006/main">
  <c r="B7" i="1" l="1"/>
  <c r="I7" i="1"/>
  <c r="J7" i="1" s="1"/>
  <c r="K7" i="1" s="1"/>
  <c r="B8" i="1"/>
  <c r="I8" i="1"/>
  <c r="J8" i="1" s="1"/>
  <c r="K8" i="1" s="1"/>
  <c r="B9" i="1"/>
  <c r="I9" i="1"/>
  <c r="J9" i="1" s="1"/>
  <c r="K9" i="1" s="1"/>
  <c r="B10" i="1"/>
  <c r="I10" i="1"/>
  <c r="J10" i="1" s="1"/>
  <c r="K10" i="1" s="1"/>
  <c r="B11" i="1"/>
  <c r="I11" i="1"/>
  <c r="J11" i="1" s="1"/>
  <c r="K11" i="1" s="1"/>
  <c r="B12" i="1"/>
  <c r="I12" i="1"/>
  <c r="J12" i="1" s="1"/>
  <c r="K12" i="1" s="1"/>
  <c r="L4" i="1" l="1"/>
  <c r="L8" i="1" l="1"/>
  <c r="L12" i="1"/>
  <c r="L10" i="1"/>
  <c r="L7" i="1"/>
  <c r="L11" i="1"/>
  <c r="L9" i="1"/>
</calcChain>
</file>

<file path=xl/sharedStrings.xml><?xml version="1.0" encoding="utf-8"?>
<sst xmlns="http://schemas.openxmlformats.org/spreadsheetml/2006/main" count="16" uniqueCount="16">
  <si>
    <r>
      <t xml:space="preserve">FITNESSDIAGRAM </t>
    </r>
    <r>
      <rPr>
        <b/>
        <i/>
        <sz val="12"/>
        <color theme="3"/>
        <rFont val="Century Gothic"/>
        <family val="2"/>
        <scheme val="major"/>
      </rPr>
      <t>voor</t>
    </r>
    <r>
      <rPr>
        <b/>
        <sz val="22"/>
        <color theme="3"/>
        <rFont val="Century Gothic"/>
        <family val="2"/>
        <scheme val="major"/>
      </rPr>
      <t xml:space="preserve"> VROUWEN</t>
    </r>
  </si>
  <si>
    <t>Aanwijzingen: Werk in cel L2 en L3 rechts de gegevens bij voor Lengte. Vervang de voorbeeldgegevens in de eerste zeven kolommen van de onderstaande tabel Gegevens; de laatste vier (grijze) kolommen worden automatisch berekend. Houd uw voortgang voor METINGEN, GEWICHT EN BMI en GEWICHT EN LICHAAMSVET bij in hun respectievelijke diagrammen en werkbladen in deze werkmap.</t>
  </si>
  <si>
    <t>Datum</t>
  </si>
  <si>
    <t>Gewicht (kg)</t>
  </si>
  <si>
    <t>Borst (cm)</t>
  </si>
  <si>
    <t>Taille (cm)</t>
  </si>
  <si>
    <t>Heupen (cm)</t>
  </si>
  <si>
    <t>Pols (cm)</t>
  </si>
  <si>
    <t>Onderarm (cm)</t>
  </si>
  <si>
    <t>Geschat lichaamsgewicht</t>
  </si>
  <si>
    <t>Geschat gewicht van lichaamsvet</t>
  </si>
  <si>
    <t>Lengte (m)</t>
  </si>
  <si>
    <t>Lengte (cm)</t>
  </si>
  <si>
    <t>Totaal (cm)</t>
  </si>
  <si>
    <t>Geschat percentage lichaamsvet</t>
  </si>
  <si>
    <t>Geschatte Body Mass Index (BMI)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</si>
</sst>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_ ;\-#,##0\ "/>
    <numFmt numFmtId="165" formatCode="#,##0.00_ ;\-#,##0.00\ "/>
  </numFmts>
  <fonts count="22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2"/>
      <color theme="3"/>
      <name val="Century Gothic"/>
      <family val="2"/>
      <scheme val="major"/>
    </font>
    <font>
      <b/>
      <i/>
      <sz val="12"/>
      <color theme="3"/>
      <name val="Century Gothic"/>
      <family val="2"/>
      <scheme val="major"/>
    </font>
    <font>
      <sz val="11"/>
      <name val="Corbel"/>
      <family val="2"/>
      <scheme val="minor"/>
    </font>
    <font>
      <sz val="18"/>
      <color theme="3"/>
      <name val="Century Gothic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0" applyNumberFormat="0" applyFill="0" applyProtection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Protection="0">
      <alignment horizontal="left" vertical="center" indent="1"/>
    </xf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4" fontId="6" fillId="0" borderId="0">
      <alignment wrapText="1"/>
    </xf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4" applyNumberFormat="0" applyAlignment="0" applyProtection="0"/>
    <xf numFmtId="0" fontId="14" fillId="9" borderId="5" applyNumberFormat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10" borderId="7" applyNumberFormat="0" applyAlignment="0" applyProtection="0"/>
    <xf numFmtId="0" fontId="18" fillId="0" borderId="0" applyNumberFormat="0" applyFill="0" applyBorder="0" applyAlignment="0" applyProtection="0"/>
    <xf numFmtId="0" fontId="6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2">
    <xf numFmtId="0" fontId="0" fillId="0" borderId="0" xfId="0">
      <alignment wrapText="1"/>
    </xf>
    <xf numFmtId="0" fontId="3" fillId="0" borderId="0" xfId="0" applyFont="1">
      <alignment wrapText="1"/>
    </xf>
    <xf numFmtId="0" fontId="0" fillId="2" borderId="1" xfId="0" applyFont="1" applyFill="1" applyBorder="1" applyAlignment="1">
      <alignment horizontal="left" vertical="center" indent="3"/>
    </xf>
    <xf numFmtId="0" fontId="4" fillId="0" borderId="0" xfId="1" applyAlignment="1">
      <alignment horizontal="left" vertical="center"/>
    </xf>
    <xf numFmtId="0" fontId="0" fillId="0" borderId="1" xfId="0" applyFont="1" applyBorder="1" applyAlignment="1">
      <alignment horizontal="left" vertical="center" indent="3"/>
    </xf>
    <xf numFmtId="0" fontId="0" fillId="4" borderId="0" xfId="0" applyFont="1" applyFill="1" applyBorder="1">
      <alignment wrapText="1"/>
    </xf>
    <xf numFmtId="14" fontId="6" fillId="0" borderId="0" xfId="7">
      <alignment wrapText="1"/>
    </xf>
    <xf numFmtId="164" fontId="0" fillId="0" borderId="1" xfId="3" applyFont="1" applyBorder="1">
      <alignment horizontal="left" vertical="center" indent="1"/>
    </xf>
    <xf numFmtId="164" fontId="0" fillId="2" borderId="1" xfId="3" applyFont="1" applyFill="1" applyBorder="1">
      <alignment horizontal="left" vertical="center" indent="1"/>
    </xf>
    <xf numFmtId="165" fontId="6" fillId="0" borderId="0" xfId="2" applyFont="1" applyFill="1" applyBorder="1" applyAlignment="1">
      <alignment wrapText="1"/>
    </xf>
    <xf numFmtId="165" fontId="6" fillId="3" borderId="0" xfId="2" applyFont="1" applyFill="1" applyBorder="1" applyAlignment="1">
      <alignment wrapText="1"/>
    </xf>
    <xf numFmtId="0" fontId="0" fillId="0" borderId="0" xfId="0" applyFont="1" applyAlignment="1">
      <alignment horizontal="left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um" xfId="7"/>
    <cellStyle name="Explanatory Text" xfId="22" builtinId="53" customBuiltin="1"/>
    <cellStyle name="Good" xfId="12" builtinId="26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6" builtinId="5" customBuiltin="1"/>
    <cellStyle name="Title" xfId="8" builtinId="15" customBuiltin="1"/>
    <cellStyle name="Total" xfId="23" builtinId="25" customBuiltin="1"/>
    <cellStyle name="Warning Text" xfId="20" builtinId="11" customBuiltin="1"/>
  </cellStyles>
  <dxfs count="11"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METINGEN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GEGEVENS!$D$6</c:f>
              <c:strCache>
                <c:ptCount val="1"/>
                <c:pt idx="0">
                  <c:v>Borst (cm)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GEGEVENS!$B$7:$B$12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GEGEVENS!$D$7:$D$12</c:f>
              <c:numCache>
                <c:formatCode>#,##0.00_ ;\-#,##0.00\ </c:formatCode>
                <c:ptCount val="6"/>
                <c:pt idx="0">
                  <c:v>78.7</c:v>
                </c:pt>
                <c:pt idx="1">
                  <c:v>78.7</c:v>
                </c:pt>
                <c:pt idx="2">
                  <c:v>78.7</c:v>
                </c:pt>
                <c:pt idx="3">
                  <c:v>78.7</c:v>
                </c:pt>
                <c:pt idx="4">
                  <c:v>78.7</c:v>
                </c:pt>
                <c:pt idx="5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1-44BB-AB4B-6099B36D52D1}"/>
            </c:ext>
          </c:extLst>
        </c:ser>
        <c:ser>
          <c:idx val="1"/>
          <c:order val="1"/>
          <c:tx>
            <c:strRef>
              <c:f>GEGEVENS!$E$6</c:f>
              <c:strCache>
                <c:ptCount val="1"/>
                <c:pt idx="0">
                  <c:v>Taille (cm)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GEGEVENS!$B$7:$B$12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GEGEVENS!$E$7:$E$12</c:f>
              <c:numCache>
                <c:formatCode>#,##0.00_ ;\-#,##0.00\ </c:formatCode>
                <c:ptCount val="6"/>
                <c:pt idx="0">
                  <c:v>66.040000000000006</c:v>
                </c:pt>
                <c:pt idx="1">
                  <c:v>66.040000000000006</c:v>
                </c:pt>
                <c:pt idx="2">
                  <c:v>66.040000000000006</c:v>
                </c:pt>
                <c:pt idx="3">
                  <c:v>66.040000000000006</c:v>
                </c:pt>
                <c:pt idx="4">
                  <c:v>66.040000000000006</c:v>
                </c:pt>
                <c:pt idx="5">
                  <c:v>66.040000000000006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1-44BB-AB4B-6099B36D52D1}"/>
            </c:ext>
          </c:extLst>
        </c:ser>
        <c:ser>
          <c:idx val="2"/>
          <c:order val="2"/>
          <c:tx>
            <c:strRef>
              <c:f>GEGEVENS!$F$6</c:f>
              <c:strCache>
                <c:ptCount val="1"/>
                <c:pt idx="0">
                  <c:v>Heupen (cm)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GEGEVENS!$B$7:$B$12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GEGEVENS!$F$7:$F$12</c:f>
              <c:numCache>
                <c:formatCode>#,##0.00_ ;\-#,##0.00\ </c:formatCode>
                <c:ptCount val="6"/>
                <c:pt idx="0">
                  <c:v>88.9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A1-44BB-AB4B-6099B36D52D1}"/>
            </c:ext>
          </c:extLst>
        </c:ser>
        <c:ser>
          <c:idx val="3"/>
          <c:order val="3"/>
          <c:tx>
            <c:strRef>
              <c:f>GEGEVENS!$G$6</c:f>
              <c:strCache>
                <c:ptCount val="1"/>
                <c:pt idx="0">
                  <c:v>Pols (cm)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GEGEVENS!$B$7:$B$12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GEGEVENS!$G$7:$G$12</c:f>
              <c:numCache>
                <c:formatCode>#,##0.00_ ;\-#,##0.00\ </c:formatCode>
                <c:ptCount val="6"/>
                <c:pt idx="0">
                  <c:v>15.24</c:v>
                </c:pt>
                <c:pt idx="1">
                  <c:v>15.24</c:v>
                </c:pt>
                <c:pt idx="2">
                  <c:v>15.24</c:v>
                </c:pt>
                <c:pt idx="3">
                  <c:v>15.24</c:v>
                </c:pt>
                <c:pt idx="4">
                  <c:v>15.24</c:v>
                </c:pt>
                <c:pt idx="5">
                  <c:v>15.24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A1-44BB-AB4B-6099B36D52D1}"/>
            </c:ext>
          </c:extLst>
        </c:ser>
        <c:ser>
          <c:idx val="4"/>
          <c:order val="4"/>
          <c:tx>
            <c:strRef>
              <c:f>GEGEVENS!$H$6</c:f>
              <c:strCache>
                <c:ptCount val="1"/>
                <c:pt idx="0">
                  <c:v>Onderarm (cm)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GEGEVENS!$B$7:$B$12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GEGEVENS!$H$7:$H$12</c:f>
              <c:numCache>
                <c:formatCode>#,##0.00_ ;\-#,##0.00\ </c:formatCode>
                <c:ptCount val="6"/>
                <c:pt idx="0">
                  <c:v>24.13</c:v>
                </c:pt>
                <c:pt idx="1">
                  <c:v>24.13</c:v>
                </c:pt>
                <c:pt idx="2">
                  <c:v>24.13</c:v>
                </c:pt>
                <c:pt idx="3">
                  <c:v>24.13</c:v>
                </c:pt>
                <c:pt idx="4">
                  <c:v>24.13</c:v>
                </c:pt>
                <c:pt idx="5">
                  <c:v>24.13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A1-44BB-AB4B-6099B36D5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236768"/>
        <c:axId val="1982239488"/>
      </c:lineChart>
      <c:dateAx>
        <c:axId val="19822367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239488"/>
        <c:crosses val="autoZero"/>
        <c:auto val="1"/>
        <c:lblOffset val="100"/>
        <c:baseTimeUnit val="days"/>
      </c:dateAx>
      <c:valAx>
        <c:axId val="198223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23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</a:t>
            </a:r>
            <a:r>
              <a:rPr lang="en-US" baseline="0"/>
              <a:t> EN BMI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GEGEVENS!$C$6</c:f>
              <c:strCache>
                <c:ptCount val="1"/>
                <c:pt idx="0">
                  <c:v>Gewicht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GEGEVENS!$B$7:$B$12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GEGEVENS!$C$7:$C$12</c:f>
              <c:numCache>
                <c:formatCode>#,##0.00_ ;\-#,##0.00\ </c:formatCode>
                <c:ptCount val="6"/>
                <c:pt idx="0">
                  <c:v>58.5</c:v>
                </c:pt>
                <c:pt idx="1">
                  <c:v>58.5</c:v>
                </c:pt>
                <c:pt idx="2">
                  <c:v>58.5</c:v>
                </c:pt>
                <c:pt idx="3">
                  <c:v>58.5</c:v>
                </c:pt>
                <c:pt idx="4">
                  <c:v>58.5</c:v>
                </c:pt>
                <c:pt idx="5">
                  <c:v>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3-4230-A16C-895544D2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82244928"/>
        <c:axId val="1982238944"/>
      </c:barChart>
      <c:lineChart>
        <c:grouping val="standard"/>
        <c:varyColors val="0"/>
        <c:ser>
          <c:idx val="2"/>
          <c:order val="1"/>
          <c:tx>
            <c:strRef>
              <c:f>GEGEVENS!$L$6</c:f>
              <c:strCache>
                <c:ptCount val="1"/>
                <c:pt idx="0">
                  <c:v>Geschatte Body Mass Index (BMI)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GEGEVENS!$B$7:$B$12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GEGEVENS!$L$7:$L$12</c:f>
              <c:numCache>
                <c:formatCode>#,##0.00_ ;\-#,##0.00\ </c:formatCode>
                <c:ptCount val="6"/>
                <c:pt idx="0">
                  <c:v>20.727040816326532</c:v>
                </c:pt>
                <c:pt idx="1">
                  <c:v>20.727040816326532</c:v>
                </c:pt>
                <c:pt idx="2">
                  <c:v>20.727040816326532</c:v>
                </c:pt>
                <c:pt idx="3">
                  <c:v>20.727040816326532</c:v>
                </c:pt>
                <c:pt idx="4">
                  <c:v>20.727040816326532</c:v>
                </c:pt>
                <c:pt idx="5">
                  <c:v>20.727040816326532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3-4230-A16C-895544D2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240032"/>
        <c:axId val="1982247104"/>
      </c:lineChart>
      <c:dateAx>
        <c:axId val="19822449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238944"/>
        <c:crosses val="autoZero"/>
        <c:auto val="1"/>
        <c:lblOffset val="100"/>
        <c:baseTimeUnit val="days"/>
      </c:dateAx>
      <c:valAx>
        <c:axId val="198223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244928"/>
        <c:crosses val="autoZero"/>
        <c:crossBetween val="between"/>
      </c:valAx>
      <c:valAx>
        <c:axId val="19822471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BMI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240032"/>
        <c:crosses val="max"/>
        <c:crossBetween val="between"/>
      </c:valAx>
      <c:dateAx>
        <c:axId val="19822400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82247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EN LICHAAMSVET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GEGEVENS!$J$6</c:f>
              <c:strCache>
                <c:ptCount val="1"/>
                <c:pt idx="0">
                  <c:v>Geschat gewicht van lichaamsvet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GEGEVENS!$B$7:$B$12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GEGEVENS!$J$7:$J$12</c:f>
              <c:numCache>
                <c:formatCode>#,##0.00_ ;\-#,##0.00\ </c:formatCode>
                <c:ptCount val="6"/>
                <c:pt idx="0">
                  <c:v>14.669293845923569</c:v>
                </c:pt>
                <c:pt idx="1">
                  <c:v>14.669293845923569</c:v>
                </c:pt>
                <c:pt idx="2">
                  <c:v>14.669293845923569</c:v>
                </c:pt>
                <c:pt idx="3">
                  <c:v>14.669293845923569</c:v>
                </c:pt>
                <c:pt idx="4">
                  <c:v>14.669293845923569</c:v>
                </c:pt>
                <c:pt idx="5">
                  <c:v>14.669293845923569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6-4EF1-859A-4D5C0E71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24996880"/>
        <c:axId val="2024997424"/>
      </c:barChart>
      <c:lineChart>
        <c:grouping val="standard"/>
        <c:varyColors val="0"/>
        <c:ser>
          <c:idx val="1"/>
          <c:order val="1"/>
          <c:tx>
            <c:strRef>
              <c:f>GEGEVENS!$K$6</c:f>
              <c:strCache>
                <c:ptCount val="1"/>
                <c:pt idx="0">
                  <c:v>Geschat percentage lichaamsvet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GEGEVENS!$B$7:$B$12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GEGEVENS!$K$7:$K$12</c:f>
              <c:numCache>
                <c:formatCode>#,##0.00_ ;\-#,##0.00\ </c:formatCode>
                <c:ptCount val="6"/>
                <c:pt idx="0">
                  <c:v>25.075715975937726</c:v>
                </c:pt>
                <c:pt idx="1">
                  <c:v>25.075715975937726</c:v>
                </c:pt>
                <c:pt idx="2">
                  <c:v>25.075715975937726</c:v>
                </c:pt>
                <c:pt idx="3">
                  <c:v>25.075715975937726</c:v>
                </c:pt>
                <c:pt idx="4">
                  <c:v>25.075715975937726</c:v>
                </c:pt>
                <c:pt idx="5">
                  <c:v>25.075715975937726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6-4EF1-859A-4D5C0E71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241120"/>
        <c:axId val="1982237856"/>
      </c:lineChart>
      <c:dateAx>
        <c:axId val="20249968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997424"/>
        <c:crosses val="autoZero"/>
        <c:auto val="1"/>
        <c:lblOffset val="100"/>
        <c:baseTimeUnit val="days"/>
      </c:dateAx>
      <c:valAx>
        <c:axId val="202499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996880"/>
        <c:crosses val="autoZero"/>
        <c:crossBetween val="between"/>
      </c:valAx>
      <c:valAx>
        <c:axId val="1982237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percentage lichaamsvet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241120"/>
        <c:crosses val="max"/>
        <c:crossBetween val="between"/>
      </c:valAx>
      <c:dateAx>
        <c:axId val="1982241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82237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4" tint="-0.249977111117893"/>
  </sheetPr>
  <sheetViews>
    <sheetView zoomScale="123" workbookViewId="0" zoomToFit="1"/>
  </sheetViews>
  <pageMargins left="0.7" right="0.7" top="0.75" bottom="0.75" header="0.3" footer="0.3"/>
  <pageSetup paperSize="9" orientation="landscape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6" tint="-0.249977111117893"/>
  </sheetPr>
  <sheetViews>
    <sheetView zoomScale="123" workbookViewId="0" zoomToFit="1"/>
  </sheetViews>
  <pageMargins left="0.7" right="0.7" top="0.75" bottom="0.75" header="0.3" footer="0.3"/>
  <pageSetup paperSize="9" orientation="landscape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8" tint="-0.249977111117893"/>
  </sheetPr>
  <sheetViews>
    <sheetView zoomScale="123" workbookViewId="0" zoomToFit="1"/>
  </sheetViews>
  <pageMargins left="0.7" right="0.7" top="0.75" bottom="0.75" header="0.3" footer="0.3"/>
  <pageSetup paperSize="9" orientation="landscape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Diagram 1" descr="Diagram Metingen dat variaties in de verhouding tussen Borst, Taille, Heupen, Pols en Onderarm in de loop der tijd weergeef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Diagram 1" descr="Diagram Gewicht en Body Mass Index dat variaties in de verhouding tussen Gewicht en Geschatte Body Mass Index in de loop der tijd weergeef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Diagram 1" descr="Diagram Gewicht en lichaamsvet dat variaties in de verhouding tussen Gewicht en Geschat percentage lichaamsvet in de loop der tijd weergeef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Gegevens" displayName="Gegevens" ref="B6:L12" totalsRowShown="0" headerRowDxfId="10">
  <autoFilter ref="B6:L12"/>
  <tableColumns count="11">
    <tableColumn id="1" name="Datum" dataCellStyle="Datum"/>
    <tableColumn id="2" name="Gewicht (kg)" dataDxfId="9"/>
    <tableColumn id="3" name="Borst (cm)" dataDxfId="8"/>
    <tableColumn id="4" name="Taille (cm)" dataDxfId="7"/>
    <tableColumn id="5" name="Heupen (cm)" dataDxfId="6"/>
    <tableColumn id="6" name="Pols (cm)" dataDxfId="5"/>
    <tableColumn id="7" name="Onderarm (cm)" dataDxfId="4"/>
    <tableColumn id="8" name="Geschat lichaamsgewicht" dataDxfId="3">
      <calculatedColumnFormula>((((Gegevens[[#This Row],[Gewicht (kg)]]/0.45359)*0.732)+ 8.987)+((Gegevens[[#This Row],[Pols (cm)]]/2.54)/3.14)-((Gegevens[[#This Row],[Taille (cm)]]/2.54)*0.157)-((Gegevens[[#This Row],[Heupen (cm)]]/2.54)*0.249)+((Gegevens[[#This Row],[Onderarm (cm)]]/2.54)*0.434))*0.45359</calculatedColumnFormula>
    </tableColumn>
    <tableColumn id="9" name="Geschat gewicht van lichaamsvet" dataDxfId="2">
      <calculatedColumnFormula>Gegevens[[#This Row],[Gewicht (kg)]]-Gegevens[[#This Row],[Geschat lichaamsgewicht]]</calculatedColumnFormula>
    </tableColumn>
    <tableColumn id="10" name="Geschat percentage lichaamsvet" dataDxfId="1">
      <calculatedColumnFormula>(Gegevens[[#This Row],[Geschat gewicht van lichaamsvet]]*100)/Gegevens[[#This Row],[Gewicht (kg)]]</calculatedColumnFormula>
    </tableColumn>
    <tableColumn id="11" name="Geschatte Body Mass Index (BMI)" dataDxfId="0">
      <calculatedColumnFormula>C7/(TotalHeight/100)^2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oer in deze tabel de datum en metingen zoals gewicht, borstomtrek, tailleomtrek, heupomtrek, polsomtrek en onderarmomtrek in. De laatste 4 kolommen worden automatisch berekend"/>
    </ext>
  </extLst>
</table>
</file>

<file path=xl/theme/theme1.xml><?xml version="1.0" encoding="utf-8"?>
<a:theme xmlns:a="http://schemas.openxmlformats.org/drawingml/2006/main" name="Fixed asset record">
  <a:themeElements>
    <a:clrScheme name="Fitness and weight loss chart for men (metric)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tness and weight loss chart for men (metric)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L12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4.25" style="1" customWidth="1"/>
    <col min="3" max="7" width="13.125" style="1" customWidth="1"/>
    <col min="8" max="8" width="16.375" style="1" customWidth="1"/>
    <col min="9" max="12" width="19.5" style="1" customWidth="1"/>
    <col min="13" max="13" width="2.625" customWidth="1"/>
  </cols>
  <sheetData>
    <row r="1" spans="2:12" ht="51.2" customHeight="1" x14ac:dyDescent="0.25">
      <c r="B1" s="3" t="s">
        <v>0</v>
      </c>
      <c r="C1"/>
      <c r="D1"/>
      <c r="E1"/>
      <c r="F1"/>
      <c r="G1"/>
      <c r="H1"/>
      <c r="I1"/>
      <c r="J1"/>
      <c r="K1"/>
      <c r="L1"/>
    </row>
    <row r="2" spans="2:12" ht="16.5" customHeight="1" x14ac:dyDescent="0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4" t="s">
        <v>11</v>
      </c>
      <c r="L2" s="7">
        <v>1</v>
      </c>
    </row>
    <row r="3" spans="2:12" ht="16.5" customHeight="1" x14ac:dyDescent="0.25">
      <c r="B3" s="11"/>
      <c r="C3" s="11"/>
      <c r="D3" s="11"/>
      <c r="E3" s="11"/>
      <c r="F3" s="11"/>
      <c r="G3" s="11"/>
      <c r="H3" s="11"/>
      <c r="I3" s="11"/>
      <c r="J3" s="11"/>
      <c r="K3" s="4" t="s">
        <v>12</v>
      </c>
      <c r="L3" s="7">
        <v>68</v>
      </c>
    </row>
    <row r="4" spans="2:12" ht="16.5" customHeight="1" x14ac:dyDescent="0.25">
      <c r="B4" s="11"/>
      <c r="C4" s="11"/>
      <c r="D4" s="11"/>
      <c r="E4" s="11"/>
      <c r="F4" s="11"/>
      <c r="G4" s="11"/>
      <c r="H4" s="11"/>
      <c r="I4" s="11"/>
      <c r="J4" s="11"/>
      <c r="K4" s="2" t="s">
        <v>13</v>
      </c>
      <c r="L4" s="8">
        <f>HeightMeters*100+HeightCentimeters</f>
        <v>168</v>
      </c>
    </row>
    <row r="5" spans="2:12" ht="15" x14ac:dyDescent="0.25">
      <c r="B5" s="11"/>
      <c r="C5" s="11"/>
      <c r="D5" s="11"/>
      <c r="E5" s="11"/>
      <c r="F5" s="11"/>
      <c r="G5" s="11"/>
      <c r="H5" s="11"/>
      <c r="I5" s="11"/>
      <c r="J5" s="11"/>
      <c r="K5"/>
      <c r="L5"/>
    </row>
    <row r="6" spans="2:12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14</v>
      </c>
      <c r="L6" s="5" t="s">
        <v>15</v>
      </c>
    </row>
    <row r="7" spans="2:12" ht="30" customHeight="1" x14ac:dyDescent="0.25">
      <c r="B7" s="6">
        <f ca="1">TODAY()-25</f>
        <v>43226</v>
      </c>
      <c r="C7" s="9">
        <v>58.5</v>
      </c>
      <c r="D7" s="9">
        <v>78.7</v>
      </c>
      <c r="E7" s="9">
        <v>66.040000000000006</v>
      </c>
      <c r="F7" s="9">
        <v>88.9</v>
      </c>
      <c r="G7" s="9">
        <v>15.24</v>
      </c>
      <c r="H7" s="9">
        <v>24.13</v>
      </c>
      <c r="I7" s="10">
        <f>((((Gegevens[[#This Row],[Gewicht (kg)]]/0.45359)*0.732)+ 8.987)+((Gegevens[[#This Row],[Pols (cm)]]/2.54)/3.14)-((Gegevens[[#This Row],[Taille (cm)]]/2.54)*0.157)-((Gegevens[[#This Row],[Heupen (cm)]]/2.54)*0.249)+((Gegevens[[#This Row],[Onderarm (cm)]]/2.54)*0.434))*0.45359</f>
        <v>43.830706154076431</v>
      </c>
      <c r="J7" s="10">
        <f>Gegevens[[#This Row],[Gewicht (kg)]]-Gegevens[[#This Row],[Geschat lichaamsgewicht]]</f>
        <v>14.669293845923569</v>
      </c>
      <c r="K7" s="10">
        <f>(Gegevens[[#This Row],[Geschat gewicht van lichaamsvet]]*100)/Gegevens[[#This Row],[Gewicht (kg)]]</f>
        <v>25.075715975937726</v>
      </c>
      <c r="L7" s="10">
        <f t="shared" ref="L7:L12" si="0">C7/(TotalHeight/100)^2</f>
        <v>20.727040816326532</v>
      </c>
    </row>
    <row r="8" spans="2:12" ht="30" customHeight="1" x14ac:dyDescent="0.25">
      <c r="B8" s="6">
        <f ca="1">TODAY()-20</f>
        <v>43231</v>
      </c>
      <c r="C8" s="9">
        <v>58.5</v>
      </c>
      <c r="D8" s="9">
        <v>78.7</v>
      </c>
      <c r="E8" s="9">
        <v>66.040000000000006</v>
      </c>
      <c r="F8" s="9">
        <v>88.9</v>
      </c>
      <c r="G8" s="9">
        <v>15.24</v>
      </c>
      <c r="H8" s="9">
        <v>24.13</v>
      </c>
      <c r="I8" s="10">
        <f>((((Gegevens[[#This Row],[Gewicht (kg)]]/0.45359)*0.732)+ 8.987)+((Gegevens[[#This Row],[Pols (cm)]]/2.54)/3.14)-((Gegevens[[#This Row],[Taille (cm)]]/2.54)*0.157)-((Gegevens[[#This Row],[Heupen (cm)]]/2.54)*0.249)+((Gegevens[[#This Row],[Onderarm (cm)]]/2.54)*0.434))*0.45359</f>
        <v>43.830706154076431</v>
      </c>
      <c r="J8" s="10">
        <f>Gegevens[[#This Row],[Gewicht (kg)]]-Gegevens[[#This Row],[Geschat lichaamsgewicht]]</f>
        <v>14.669293845923569</v>
      </c>
      <c r="K8" s="10">
        <f>(Gegevens[[#This Row],[Geschat gewicht van lichaamsvet]]*100)/Gegevens[[#This Row],[Gewicht (kg)]]</f>
        <v>25.075715975937726</v>
      </c>
      <c r="L8" s="10">
        <f t="shared" si="0"/>
        <v>20.727040816326532</v>
      </c>
    </row>
    <row r="9" spans="2:12" ht="30" customHeight="1" x14ac:dyDescent="0.25">
      <c r="B9" s="6">
        <f ca="1">TODAY()-15</f>
        <v>43236</v>
      </c>
      <c r="C9" s="9">
        <v>58.5</v>
      </c>
      <c r="D9" s="9">
        <v>78.7</v>
      </c>
      <c r="E9" s="9">
        <v>66.040000000000006</v>
      </c>
      <c r="F9" s="9">
        <v>88.9</v>
      </c>
      <c r="G9" s="9">
        <v>15.24</v>
      </c>
      <c r="H9" s="9">
        <v>24.13</v>
      </c>
      <c r="I9" s="10">
        <f>((((Gegevens[[#This Row],[Gewicht (kg)]]/0.45359)*0.732)+ 8.987)+((Gegevens[[#This Row],[Pols (cm)]]/2.54)/3.14)-((Gegevens[[#This Row],[Taille (cm)]]/2.54)*0.157)-((Gegevens[[#This Row],[Heupen (cm)]]/2.54)*0.249)+((Gegevens[[#This Row],[Onderarm (cm)]]/2.54)*0.434))*0.45359</f>
        <v>43.830706154076431</v>
      </c>
      <c r="J9" s="10">
        <f>Gegevens[[#This Row],[Gewicht (kg)]]-Gegevens[[#This Row],[Geschat lichaamsgewicht]]</f>
        <v>14.669293845923569</v>
      </c>
      <c r="K9" s="10">
        <f>(Gegevens[[#This Row],[Geschat gewicht van lichaamsvet]]*100)/Gegevens[[#This Row],[Gewicht (kg)]]</f>
        <v>25.075715975937726</v>
      </c>
      <c r="L9" s="10">
        <f t="shared" si="0"/>
        <v>20.727040816326532</v>
      </c>
    </row>
    <row r="10" spans="2:12" ht="30" customHeight="1" x14ac:dyDescent="0.25">
      <c r="B10" s="6">
        <f ca="1">TODAY()-10</f>
        <v>43241</v>
      </c>
      <c r="C10" s="9">
        <v>58.5</v>
      </c>
      <c r="D10" s="9">
        <v>78.7</v>
      </c>
      <c r="E10" s="9">
        <v>66.040000000000006</v>
      </c>
      <c r="F10" s="9">
        <v>88.9</v>
      </c>
      <c r="G10" s="9">
        <v>15.24</v>
      </c>
      <c r="H10" s="9">
        <v>24.13</v>
      </c>
      <c r="I10" s="10">
        <f>((((Gegevens[[#This Row],[Gewicht (kg)]]/0.45359)*0.732)+ 8.987)+((Gegevens[[#This Row],[Pols (cm)]]/2.54)/3.14)-((Gegevens[[#This Row],[Taille (cm)]]/2.54)*0.157)-((Gegevens[[#This Row],[Heupen (cm)]]/2.54)*0.249)+((Gegevens[[#This Row],[Onderarm (cm)]]/2.54)*0.434))*0.45359</f>
        <v>43.830706154076431</v>
      </c>
      <c r="J10" s="10">
        <f>Gegevens[[#This Row],[Gewicht (kg)]]-Gegevens[[#This Row],[Geschat lichaamsgewicht]]</f>
        <v>14.669293845923569</v>
      </c>
      <c r="K10" s="10">
        <f>(Gegevens[[#This Row],[Geschat gewicht van lichaamsvet]]*100)/Gegevens[[#This Row],[Gewicht (kg)]]</f>
        <v>25.075715975937726</v>
      </c>
      <c r="L10" s="10">
        <f t="shared" si="0"/>
        <v>20.727040816326532</v>
      </c>
    </row>
    <row r="11" spans="2:12" ht="30" customHeight="1" x14ac:dyDescent="0.25">
      <c r="B11" s="6">
        <f ca="1">TODAY()-5</f>
        <v>43246</v>
      </c>
      <c r="C11" s="9">
        <v>58.5</v>
      </c>
      <c r="D11" s="9">
        <v>78.7</v>
      </c>
      <c r="E11" s="9">
        <v>66.040000000000006</v>
      </c>
      <c r="F11" s="9">
        <v>88.9</v>
      </c>
      <c r="G11" s="9">
        <v>15.24</v>
      </c>
      <c r="H11" s="9">
        <v>24.13</v>
      </c>
      <c r="I11" s="10">
        <f>((((Gegevens[[#This Row],[Gewicht (kg)]]/0.45359)*0.732)+ 8.987)+((Gegevens[[#This Row],[Pols (cm)]]/2.54)/3.14)-((Gegevens[[#This Row],[Taille (cm)]]/2.54)*0.157)-((Gegevens[[#This Row],[Heupen (cm)]]/2.54)*0.249)+((Gegevens[[#This Row],[Onderarm (cm)]]/2.54)*0.434))*0.45359</f>
        <v>43.830706154076431</v>
      </c>
      <c r="J11" s="10">
        <f>Gegevens[[#This Row],[Gewicht (kg)]]-Gegevens[[#This Row],[Geschat lichaamsgewicht]]</f>
        <v>14.669293845923569</v>
      </c>
      <c r="K11" s="10">
        <f>(Gegevens[[#This Row],[Geschat gewicht van lichaamsvet]]*100)/Gegevens[[#This Row],[Gewicht (kg)]]</f>
        <v>25.075715975937726</v>
      </c>
      <c r="L11" s="10">
        <f t="shared" si="0"/>
        <v>20.727040816326532</v>
      </c>
    </row>
    <row r="12" spans="2:12" ht="30" customHeight="1" x14ac:dyDescent="0.25">
      <c r="B12" s="6">
        <f ca="1">TODAY()</f>
        <v>43251</v>
      </c>
      <c r="C12" s="9">
        <v>58.5</v>
      </c>
      <c r="D12" s="9">
        <v>78.7</v>
      </c>
      <c r="E12" s="9">
        <v>66.040000000000006</v>
      </c>
      <c r="F12" s="9">
        <v>88.9</v>
      </c>
      <c r="G12" s="9">
        <v>15.24</v>
      </c>
      <c r="H12" s="9">
        <v>24.13</v>
      </c>
      <c r="I12" s="10">
        <f>((((Gegevens[[#This Row],[Gewicht (kg)]]/0.45359)*0.732)+ 8.987)+((Gegevens[[#This Row],[Pols (cm)]]/2.54)/3.14)-((Gegevens[[#This Row],[Taille (cm)]]/2.54)*0.157)-((Gegevens[[#This Row],[Heupen (cm)]]/2.54)*0.249)+((Gegevens[[#This Row],[Onderarm (cm)]]/2.54)*0.434))*0.45359</f>
        <v>43.830706154076431</v>
      </c>
      <c r="J12" s="10">
        <f>Gegevens[[#This Row],[Gewicht (kg)]]-Gegevens[[#This Row],[Geschat lichaamsgewicht]]</f>
        <v>14.669293845923569</v>
      </c>
      <c r="K12" s="10">
        <f>(Gegevens[[#This Row],[Geschat gewicht van lichaamsvet]]*100)/Gegevens[[#This Row],[Gewicht (kg)]]</f>
        <v>25.075715975937726</v>
      </c>
      <c r="L12" s="10">
        <f t="shared" si="0"/>
        <v>20.727040816326532</v>
      </c>
    </row>
  </sheetData>
  <mergeCells count="1">
    <mergeCell ref="B2:J5"/>
  </mergeCells>
  <phoneticPr fontId="2" type="noConversion"/>
  <dataValidations count="19">
    <dataValidation allowBlank="1" showInputMessage="1" showErrorMessage="1" prompt="Maak een fitness-tracker voor vrouwen in deze werkmap. Voer in dit werkblad in de tabel Gegevens gegevens in. De diagrammen Metingen, Body Mass Index en Lichaamsvet staan in andere werkbladen" sqref="A1"/>
    <dataValidation allowBlank="1" showInputMessage="1" showErrorMessage="1" prompt="De titel van dit werkblad staat in deze cel. Aanwijzingen staan in de onderstaande cel" sqref="B1"/>
    <dataValidation allowBlank="1" showInputMessage="1" showErrorMessage="1" prompt="Voer in de cel rechts de lengte in meters in" sqref="K2"/>
    <dataValidation allowBlank="1" showInputMessage="1" showErrorMessage="1" prompt="Voer in de cel rechts de lengte in centimeters in" sqref="K3"/>
    <dataValidation allowBlank="1" showInputMessage="1" showErrorMessage="1" prompt="Voer in deze cel de lengte in meters in" sqref="L2"/>
    <dataValidation allowBlank="1" showInputMessage="1" showErrorMessage="1" prompt="Voer in deze cel de lengte in centimeters in" sqref="L3"/>
    <dataValidation allowBlank="1" showInputMessage="1" showErrorMessage="1" prompt="De totale lengte in centimeters wordt automatisch berekend in de cel rechts" sqref="K4"/>
    <dataValidation allowBlank="1" showInputMessage="1" showErrorMessage="1" prompt="De totale lengte in centimeters wordt automatisch berekend in deze cel" sqref="L4"/>
    <dataValidation allowBlank="1" showInputMessage="1" showErrorMessage="1" prompt="Voer in deze kolom onder deze koptekst de datum in Gebruik koptekstfilters om specifieke vermeldingen te zoeken" sqref="B6"/>
    <dataValidation allowBlank="1" showInputMessage="1" showErrorMessage="1" prompt="Voer in deze kolom onder deze kop het gewicht in kilogram in" sqref="C6"/>
    <dataValidation allowBlank="1" showInputMessage="1" showErrorMessage="1" prompt="Voer in deze kolom onder deze koptekst de borstomtrek in centimeters in" sqref="D6"/>
    <dataValidation allowBlank="1" showInputMessage="1" showErrorMessage="1" prompt="Voer in deze kolom onder deze koptekst de tailleomtrek in centimeters in" sqref="E6"/>
    <dataValidation allowBlank="1" showInputMessage="1" showErrorMessage="1" prompt="Voer in deze kolom onder deze koptekst de heupomtrek in centimeters in" sqref="F6"/>
    <dataValidation allowBlank="1" showInputMessage="1" showErrorMessage="1" prompt="Voer in deze kolom onder deze koptekst de polsomtrek in centimeters in" sqref="G6"/>
    <dataValidation allowBlank="1" showInputMessage="1" showErrorMessage="1" prompt="Voer in deze kolom onder deze koptekst de onderarmomtrek in centimeters in" sqref="H6"/>
    <dataValidation allowBlank="1" showInputMessage="1" showErrorMessage="1" prompt="Geschat lichaamsgewicht wordt automatisch berekend in deze kolom onder deze koptekst" sqref="I6"/>
    <dataValidation allowBlank="1" showInputMessage="1" showErrorMessage="1" prompt="Geschat gewicht van lichaamsvet wordt automatisch berekend in deze kolom onder deze koptekst" sqref="J6"/>
    <dataValidation allowBlank="1" showInputMessage="1" showErrorMessage="1" prompt="Geschat percentage lichaamsvet wordt automatisch berekend in deze kolom onder deze koptekst" sqref="K6"/>
    <dataValidation allowBlank="1" showInputMessage="1" showErrorMessage="1" prompt="Geschatte Body Mass Index wordt automatisch berekend in deze kolom onder deze koptekst" sqref="L6"/>
  </dataValidations>
  <printOptions horizontalCentered="1"/>
  <pageMargins left="0.4" right="0.4" top="0.4" bottom="0.4" header="0.3" footer="0.3"/>
  <pageSetup paperSize="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GEGEVENS</vt:lpstr>
      <vt:lpstr>METINGEN</vt:lpstr>
      <vt:lpstr>GEWICHT EN BMI</vt:lpstr>
      <vt:lpstr>GEWICHT EN LICHAAMSVET</vt:lpstr>
      <vt:lpstr>HeightCentimeters</vt:lpstr>
      <vt:lpstr>HeightMeters</vt:lpstr>
      <vt:lpstr>GEGEVENS!Print_Titles</vt:lpstr>
      <vt:lpstr>RowTitleRegion1..L4</vt:lpstr>
      <vt:lpstr>Title1</vt:lpstr>
      <vt:lpstr>TotalHeight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2018-05-31T08:28:48Z</dcterms:created>
  <dcterms:modified xsi:type="dcterms:W3CDTF">2018-05-31T08:28:48Z</dcterms:modified>
</cp:coreProperties>
</file>