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mc:AlternateContent xmlns:mc="http://schemas.openxmlformats.org/markup-compatibility/2006">
    <mc:Choice Requires="x15">
      <x15ac:absPath xmlns:x15ac="http://schemas.microsoft.com/office/spreadsheetml/2010/11/ac" url="\\store\FTP\MNET\Lalissa\01_Template\WordTech_20190418_Accessibility_Win32_Q4_B3\04_PreDTP_Done\nl-NL\"/>
    </mc:Choice>
  </mc:AlternateContent>
  <bookViews>
    <workbookView xWindow="-120" yWindow="-120" windowWidth="28920" windowHeight="14220" tabRatio="695" xr2:uid="{00000000-000D-0000-FFFF-FFFF00000000}"/>
  </bookViews>
  <sheets>
    <sheet name="BUDGETOVERZICHT TM VANDAAG" sheetId="1" r:id="rId1"/>
    <sheet name="OVERZICHT MAANDELIJKSE ONKOSTEN" sheetId="2" r:id="rId2"/>
    <sheet name="GESPECIFICEERDE KOSTEN" sheetId="3" r:id="rId3"/>
    <sheet name="LIEFDADIGHEID EN SPONSORS" sheetId="4" r:id="rId4"/>
  </sheets>
  <definedNames>
    <definedName name="_JAAR">'BUDGETOVERZICHT TM VANDAAG'!$G$2</definedName>
    <definedName name="_xlnm.Print_Titles" localSheetId="0">'BUDGETOVERZICHT TM VANDAAG'!$4:$4</definedName>
    <definedName name="_xlnm.Print_Titles" localSheetId="2">'GESPECIFICEERDE KOSTEN'!$4:$4</definedName>
    <definedName name="_xlnm.Print_Titles" localSheetId="3">'LIEFDADIGHEID EN SPONSORS'!$4:$4</definedName>
    <definedName name="_xlnm.Print_Titles" localSheetId="1">'OVERZICHT MAANDELIJKSE ONKOSTEN'!$5:$5</definedName>
    <definedName name="RowTitleRegion1..G2">'BUDGETOVERZICHT TM VANDAAG'!$F$2</definedName>
    <definedName name="Slicer_Account_Title">#N/A</definedName>
    <definedName name="Slicer_Payee">#N/A</definedName>
    <definedName name="Slicer_Payee1">#N/A</definedName>
    <definedName name="Slicer_Requested_by">#N/A</definedName>
    <definedName name="Slicer_Requested_by1">#N/A</definedName>
    <definedName name="Titel1">YearToDateTable[[#Headers],[G/L-code]]</definedName>
    <definedName name="Titel2">OverzichtMaandelijkseOnkosten[[#Headers],[G/L-code]]</definedName>
    <definedName name="Titel4">Anders[[#Headers],[G/L-code]]</definedName>
    <definedName name="Title3">GespecificeerdeKosten[[#Headers],[G/L-code]]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J3" i="2" l="1"/>
  <c r="M3" i="2"/>
  <c r="F3" i="2"/>
  <c r="H3" i="2"/>
  <c r="N3" i="2"/>
  <c r="O3" i="2"/>
  <c r="L3" i="2"/>
  <c r="K3" i="2"/>
  <c r="I3" i="2"/>
  <c r="G3" i="2"/>
  <c r="D3" i="2"/>
  <c r="E3" i="2"/>
  <c r="J4" i="2"/>
  <c r="J6" i="2" s="1"/>
  <c r="K4" i="2"/>
  <c r="K6" i="2" s="1"/>
  <c r="E17" i="1"/>
  <c r="O7" i="2" l="1"/>
  <c r="O11" i="2"/>
  <c r="O15" i="2"/>
  <c r="O8" i="2"/>
  <c r="O12" i="2"/>
  <c r="O16" i="2"/>
  <c r="K7" i="2"/>
  <c r="K9" i="2"/>
  <c r="K11" i="2"/>
  <c r="K13" i="2"/>
  <c r="K15" i="2"/>
  <c r="K17" i="2"/>
  <c r="K8" i="2"/>
  <c r="K10" i="2"/>
  <c r="K12" i="2"/>
  <c r="K14" i="2"/>
  <c r="K16" i="2"/>
  <c r="J7" i="2"/>
  <c r="J9" i="2"/>
  <c r="J11" i="2"/>
  <c r="J13" i="2"/>
  <c r="J15" i="2"/>
  <c r="J17" i="2"/>
  <c r="J8" i="2"/>
  <c r="J10" i="2"/>
  <c r="J12" i="2"/>
  <c r="J14" i="2"/>
  <c r="J16" i="2"/>
  <c r="E4" i="2"/>
  <c r="E6" i="2" s="1"/>
  <c r="G4" i="2"/>
  <c r="G6" i="2" s="1"/>
  <c r="M4" i="2"/>
  <c r="M6" i="2" s="1"/>
  <c r="O4" i="2"/>
  <c r="O6" i="2" s="1"/>
  <c r="D4" i="2"/>
  <c r="D7" i="2" s="1"/>
  <c r="F4" i="2"/>
  <c r="F6" i="2" s="1"/>
  <c r="L4" i="2"/>
  <c r="L6" i="2" s="1"/>
  <c r="N4" i="2"/>
  <c r="N6" i="2" s="1"/>
  <c r="I4" i="2"/>
  <c r="I7" i="2" s="1"/>
  <c r="H4" i="2"/>
  <c r="H9" i="2" s="1"/>
  <c r="M8" i="2" l="1"/>
  <c r="M16" i="2"/>
  <c r="M11" i="2"/>
  <c r="O14" i="2"/>
  <c r="O10" i="2"/>
  <c r="O17" i="2"/>
  <c r="O13" i="2"/>
  <c r="O9" i="2"/>
  <c r="N16" i="2"/>
  <c r="N12" i="2"/>
  <c r="N8" i="2"/>
  <c r="N15" i="2"/>
  <c r="N11" i="2"/>
  <c r="N7" i="2"/>
  <c r="M12" i="2"/>
  <c r="M15" i="2"/>
  <c r="M7" i="2"/>
  <c r="N14" i="2"/>
  <c r="N10" i="2"/>
  <c r="N17" i="2"/>
  <c r="N13" i="2"/>
  <c r="N9" i="2"/>
  <c r="M14" i="2"/>
  <c r="M10" i="2"/>
  <c r="M17" i="2"/>
  <c r="M13" i="2"/>
  <c r="M9" i="2"/>
  <c r="L14" i="2"/>
  <c r="L10" i="2"/>
  <c r="L17" i="2"/>
  <c r="L13" i="2"/>
  <c r="L9" i="2"/>
  <c r="L16" i="2"/>
  <c r="L12" i="2"/>
  <c r="L8" i="2"/>
  <c r="L15" i="2"/>
  <c r="L11" i="2"/>
  <c r="L7" i="2"/>
  <c r="I14" i="2"/>
  <c r="I10" i="2"/>
  <c r="I17" i="2"/>
  <c r="I13" i="2"/>
  <c r="I9" i="2"/>
  <c r="I16" i="2"/>
  <c r="I12" i="2"/>
  <c r="I8" i="2"/>
  <c r="I15" i="2"/>
  <c r="I11" i="2"/>
  <c r="F10" i="2"/>
  <c r="G16" i="2"/>
  <c r="G8" i="2"/>
  <c r="G11" i="2"/>
  <c r="H16" i="2"/>
  <c r="H12" i="2"/>
  <c r="H8" i="2"/>
  <c r="H15" i="2"/>
  <c r="H11" i="2"/>
  <c r="H7" i="2"/>
  <c r="F13" i="2"/>
  <c r="G12" i="2"/>
  <c r="G15" i="2"/>
  <c r="G7" i="2"/>
  <c r="H14" i="2"/>
  <c r="H10" i="2"/>
  <c r="H17" i="2"/>
  <c r="H13" i="2"/>
  <c r="F14" i="2"/>
  <c r="F17" i="2"/>
  <c r="F9" i="2"/>
  <c r="G14" i="2"/>
  <c r="G10" i="2"/>
  <c r="G17" i="2"/>
  <c r="G13" i="2"/>
  <c r="G9" i="2"/>
  <c r="F16" i="2"/>
  <c r="F12" i="2"/>
  <c r="F8" i="2"/>
  <c r="F15" i="2"/>
  <c r="F11" i="2"/>
  <c r="F7" i="2"/>
  <c r="E14" i="2"/>
  <c r="E10" i="2"/>
  <c r="E17" i="2"/>
  <c r="E13" i="2"/>
  <c r="E9" i="2"/>
  <c r="E16" i="2"/>
  <c r="E12" i="2"/>
  <c r="E8" i="2"/>
  <c r="E15" i="2"/>
  <c r="E11" i="2"/>
  <c r="E7" i="2"/>
  <c r="D14" i="2"/>
  <c r="D10" i="2"/>
  <c r="D17" i="2"/>
  <c r="D13" i="2"/>
  <c r="D9" i="2"/>
  <c r="D16" i="2"/>
  <c r="D12" i="2"/>
  <c r="D8" i="2"/>
  <c r="D15" i="2"/>
  <c r="D11" i="2"/>
  <c r="D6" i="2"/>
  <c r="H6" i="2"/>
  <c r="I6" i="2"/>
  <c r="K18" i="2"/>
  <c r="J18" i="2"/>
  <c r="P6" i="2" l="1"/>
  <c r="D5" i="1" s="1"/>
  <c r="L18" i="2"/>
  <c r="M18" i="2"/>
  <c r="D18" i="2"/>
  <c r="E18" i="2"/>
  <c r="P9" i="2"/>
  <c r="D8" i="1" s="1"/>
  <c r="F8" i="1" s="1"/>
  <c r="G8" i="1" s="1"/>
  <c r="N18" i="2"/>
  <c r="P14" i="2"/>
  <c r="D13" i="1" s="1"/>
  <c r="F13" i="1" s="1"/>
  <c r="G13" i="1" s="1"/>
  <c r="P7" i="2"/>
  <c r="D6" i="1" s="1"/>
  <c r="G18" i="2"/>
  <c r="O18" i="2"/>
  <c r="F18" i="2"/>
  <c r="P12" i="2"/>
  <c r="D11" i="1" s="1"/>
  <c r="F11" i="1" s="1"/>
  <c r="G11" i="1" s="1"/>
  <c r="P8" i="2"/>
  <c r="D7" i="1" s="1"/>
  <c r="F7" i="1" s="1"/>
  <c r="G7" i="1" s="1"/>
  <c r="P17" i="2"/>
  <c r="D16" i="1" s="1"/>
  <c r="F16" i="1" s="1"/>
  <c r="G16" i="1" s="1"/>
  <c r="P10" i="2"/>
  <c r="D9" i="1" s="1"/>
  <c r="F9" i="1" s="1"/>
  <c r="G9" i="1" s="1"/>
  <c r="P15" i="2"/>
  <c r="D14" i="1" s="1"/>
  <c r="F14" i="1" s="1"/>
  <c r="G14" i="1" s="1"/>
  <c r="H18" i="2"/>
  <c r="P13" i="2"/>
  <c r="D12" i="1" s="1"/>
  <c r="F12" i="1" s="1"/>
  <c r="G12" i="1" s="1"/>
  <c r="I18" i="2"/>
  <c r="P16" i="2"/>
  <c r="D15" i="1" s="1"/>
  <c r="F15" i="1" s="1"/>
  <c r="G15" i="1" s="1"/>
  <c r="P11" i="2"/>
  <c r="D10" i="1" s="1"/>
  <c r="F10" i="1" s="1"/>
  <c r="G10" i="1" s="1"/>
  <c r="F6" i="1"/>
  <c r="G6" i="1" s="1"/>
  <c r="P18" i="2" l="1"/>
  <c r="F5" i="1"/>
  <c r="D17" i="1"/>
  <c r="G5" i="1" l="1"/>
  <c r="F17" i="1"/>
  <c r="G17" i="1" s="1"/>
</calcChain>
</file>

<file path=xl/sharedStrings.xml><?xml version="1.0" encoding="utf-8"?>
<sst xmlns="http://schemas.openxmlformats.org/spreadsheetml/2006/main" count="112" uniqueCount="73">
  <si>
    <t>OVERZICHT MAANDELIJKSE ONKOSTEN</t>
  </si>
  <si>
    <t>WERKELIJK VS. BUDGET JAAR TOT OP HEDEN</t>
  </si>
  <si>
    <t>G/L-code</t>
  </si>
  <si>
    <t>Totaal</t>
  </si>
  <si>
    <t>Accounttitel</t>
  </si>
  <si>
    <t>Reclame</t>
  </si>
  <si>
    <t>Kantoorapparatuur</t>
  </si>
  <si>
    <t>Printers</t>
  </si>
  <si>
    <t>Serverkosten</t>
  </si>
  <si>
    <t>Benodigdheden</t>
  </si>
  <si>
    <t>Klantuitgaven</t>
  </si>
  <si>
    <t>Computers</t>
  </si>
  <si>
    <t>Medisch zorgregeling</t>
  </si>
  <si>
    <t>Bouwkosten</t>
  </si>
  <si>
    <t>Marketing</t>
  </si>
  <si>
    <t>Liefdadigheid</t>
  </si>
  <si>
    <t>Sponsoring</t>
  </si>
  <si>
    <t>Werkelijk</t>
  </si>
  <si>
    <t>Budget</t>
  </si>
  <si>
    <t>jaar</t>
  </si>
  <si>
    <t>Resterende €</t>
  </si>
  <si>
    <t>Resterende %</t>
  </si>
  <si>
    <t>BUDGET JAAROVERZICHT TM VANDAAG</t>
  </si>
  <si>
    <t>De slicer om gegevens te filteren op accounttitels staat in deze cel.</t>
  </si>
  <si>
    <t>GESPECIFICEERDE KOSTEN</t>
  </si>
  <si>
    <t>Rekeningnaam</t>
  </si>
  <si>
    <t>Januari</t>
  </si>
  <si>
    <t>Februari</t>
  </si>
  <si>
    <t>Maart</t>
  </si>
  <si>
    <t>April</t>
  </si>
  <si>
    <t>Mei</t>
  </si>
  <si>
    <t>Juni</t>
  </si>
  <si>
    <t>Juli</t>
  </si>
  <si>
    <t>Augustus</t>
  </si>
  <si>
    <t>September</t>
  </si>
  <si>
    <t>Oktober</t>
  </si>
  <si>
    <t>November</t>
  </si>
  <si>
    <t>December</t>
  </si>
  <si>
    <t xml:space="preserve"> </t>
  </si>
  <si>
    <t>Slicer om gegevens te filteren op Aangevraagd door staat in deze cel en de slicer om gegevens te filteren op Begunstigde staat in de cel rechts.</t>
  </si>
  <si>
    <t>LIEFDADIGHEID EN SPONSORS</t>
  </si>
  <si>
    <t>Datum</t>
  </si>
  <si>
    <t>Factuurnr.</t>
  </si>
  <si>
    <t>Aangevraagd door</t>
  </si>
  <si>
    <t>Andy Teal</t>
  </si>
  <si>
    <t>Robert Walters</t>
  </si>
  <si>
    <t>Controleer bedrag</t>
  </si>
  <si>
    <t>De slicer om gegevens te filteren op Begunstigde staat in deze cel.</t>
  </si>
  <si>
    <t>Begunstigde</t>
  </si>
  <si>
    <t xml:space="preserve">Intertelecom </t>
  </si>
  <si>
    <t xml:space="preserve">A. Datum bedrijf </t>
  </si>
  <si>
    <t>Selecteer gebruik</t>
  </si>
  <si>
    <t>E-mailprogramma</t>
  </si>
  <si>
    <t>2 pc 's</t>
  </si>
  <si>
    <t>Distributiewijze</t>
  </si>
  <si>
    <t>E-mail</t>
  </si>
  <si>
    <t>Krediet</t>
  </si>
  <si>
    <t>Bestandsdatum</t>
  </si>
  <si>
    <t>Aanvraag datumcontrole gestart</t>
  </si>
  <si>
    <t>Susan W. Eaton</t>
  </si>
  <si>
    <t>Bijdrage vorig jaar</t>
  </si>
  <si>
    <t xml:space="preserve">De kunstacademie </t>
  </si>
  <si>
    <t xml:space="preserve">WingTip Toys </t>
  </si>
  <si>
    <t>Gebruikt voor</t>
  </si>
  <si>
    <t>Beurzen</t>
  </si>
  <si>
    <t>Community</t>
  </si>
  <si>
    <t>Afgetekend door</t>
  </si>
  <si>
    <t>Kim Ralls</t>
  </si>
  <si>
    <t>Kathie Flood</t>
  </si>
  <si>
    <t>Categorie</t>
  </si>
  <si>
    <t>Kunst</t>
  </si>
  <si>
    <t>Controleren</t>
  </si>
  <si>
    <t>Factuurdatum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</si>
</sst>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 #,##0.00;&quot;€&quot;\ \-#,##0.00"/>
    <numFmt numFmtId="164" formatCode="_(* #,##0_);_(* \(#,##0\);_(* &quot;-&quot;_);_(@_)"/>
    <numFmt numFmtId="165" formatCode="_-&quot;kr&quot;\ * #,##0.00_-;\-&quot;kr&quot;\ * #,##0.00_-;_-&quot;kr&quot;\ * &quot;-&quot;??_-;_-@_-"/>
    <numFmt numFmtId="166" formatCode="d\-m\-yyyy"/>
    <numFmt numFmtId="167" formatCode="0_ ;\-0\ "/>
  </numFmts>
  <fonts count="21" x14ac:knownFonts="1">
    <font>
      <sz val="11"/>
      <color theme="1" tint="-0.24994659260841701"/>
      <name val="Times New Roman"/>
      <family val="2"/>
      <scheme val="minor"/>
    </font>
    <font>
      <sz val="11"/>
      <color theme="1"/>
      <name val="Times New Roman"/>
      <family val="2"/>
      <scheme val="minor"/>
    </font>
    <font>
      <sz val="11"/>
      <color theme="0"/>
      <name val="Times New Roman"/>
      <family val="2"/>
      <scheme val="minor"/>
    </font>
    <font>
      <sz val="18"/>
      <color theme="1" tint="-0.24994659260841701"/>
      <name val="Century Gothic"/>
      <family val="2"/>
      <scheme val="major"/>
    </font>
    <font>
      <sz val="14"/>
      <color theme="1" tint="-0.24994659260841701"/>
      <name val="Century Gothic"/>
      <family val="2"/>
      <scheme val="major"/>
    </font>
    <font>
      <u/>
      <sz val="11"/>
      <color theme="10"/>
      <name val="Times New Roman"/>
      <family val="2"/>
      <scheme val="minor"/>
    </font>
    <font>
      <u/>
      <sz val="11"/>
      <color theme="0"/>
      <name val="Times New Roman"/>
      <family val="2"/>
      <scheme val="minor"/>
    </font>
    <font>
      <sz val="11"/>
      <color theme="1" tint="-0.24994659260841701"/>
      <name val="Times New Roman"/>
      <family val="2"/>
      <scheme val="minor"/>
    </font>
    <font>
      <u/>
      <sz val="11"/>
      <color theme="11"/>
      <name val="Times New Roman"/>
      <family val="2"/>
      <scheme val="minor"/>
    </font>
    <font>
      <sz val="18"/>
      <color theme="3"/>
      <name val="Century Gothic"/>
      <family val="2"/>
      <scheme val="major"/>
    </font>
    <font>
      <sz val="11"/>
      <color rgb="FF006100"/>
      <name val="Times New Roman"/>
      <family val="2"/>
      <scheme val="minor"/>
    </font>
    <font>
      <sz val="11"/>
      <color rgb="FF9C0006"/>
      <name val="Times New Roman"/>
      <family val="2"/>
      <scheme val="minor"/>
    </font>
    <font>
      <sz val="11"/>
      <color rgb="FF9C5700"/>
      <name val="Times New Roman"/>
      <family val="2"/>
      <scheme val="minor"/>
    </font>
    <font>
      <sz val="11"/>
      <color rgb="FF3F3F76"/>
      <name val="Times New Roman"/>
      <family val="2"/>
      <scheme val="minor"/>
    </font>
    <font>
      <b/>
      <sz val="11"/>
      <color rgb="FF3F3F3F"/>
      <name val="Times New Roman"/>
      <family val="2"/>
      <scheme val="minor"/>
    </font>
    <font>
      <b/>
      <sz val="11"/>
      <color rgb="FFFA7D00"/>
      <name val="Times New Roman"/>
      <family val="2"/>
      <scheme val="minor"/>
    </font>
    <font>
      <sz val="11"/>
      <color rgb="FFFA7D00"/>
      <name val="Times New Roman"/>
      <family val="2"/>
      <scheme val="minor"/>
    </font>
    <font>
      <b/>
      <sz val="11"/>
      <color theme="0"/>
      <name val="Times New Roman"/>
      <family val="2"/>
      <scheme val="minor"/>
    </font>
    <font>
      <sz val="11"/>
      <color rgb="FFFF0000"/>
      <name val="Times New Roman"/>
      <family val="2"/>
      <scheme val="minor"/>
    </font>
    <font>
      <i/>
      <sz val="11"/>
      <color rgb="FF7F7F7F"/>
      <name val="Times New Roman"/>
      <family val="2"/>
      <scheme val="minor"/>
    </font>
    <font>
      <b/>
      <sz val="11"/>
      <color theme="1"/>
      <name val="Times New Roman"/>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9"/>
      </bottom>
      <diagonal/>
    </border>
    <border>
      <left/>
      <right/>
      <top style="thick">
        <color theme="6"/>
      </top>
      <bottom/>
      <diagonal/>
    </border>
    <border>
      <left/>
      <right/>
      <top style="thick">
        <color theme="7" tint="-0.24994659260841701"/>
      </top>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wrapText="1"/>
    </xf>
    <xf numFmtId="0" fontId="3" fillId="0" borderId="1" applyNumberFormat="0" applyFill="0" applyAlignment="0" applyProtection="0"/>
    <xf numFmtId="0" fontId="3" fillId="0" borderId="7" applyNumberFormat="0" applyFill="0" applyAlignment="0" applyProtection="0"/>
    <xf numFmtId="0" fontId="3" fillId="0" borderId="5" applyNumberFormat="0" applyFill="0" applyAlignment="0" applyProtection="0"/>
    <xf numFmtId="0" fontId="3" fillId="0" borderId="6" applyNumberFormat="0" applyFill="0" applyAlignment="0" applyProtection="0"/>
    <xf numFmtId="0" fontId="5" fillId="0" borderId="0" applyNumberFormat="0" applyFill="0" applyBorder="0" applyAlignment="0" applyProtection="0">
      <alignment vertical="center" wrapText="1"/>
    </xf>
    <xf numFmtId="167" fontId="7" fillId="0" borderId="0" applyFont="0" applyFill="0" applyBorder="0" applyAlignment="0" applyProtection="0"/>
    <xf numFmtId="7" fontId="7" fillId="0" borderId="0" applyFont="0" applyFill="0" applyBorder="0" applyAlignment="0" applyProtection="0"/>
    <xf numFmtId="10" fontId="7" fillId="0" borderId="0" applyFont="0" applyFill="0" applyBorder="0" applyAlignment="0" applyProtection="0"/>
    <xf numFmtId="14" fontId="7" fillId="0" borderId="0">
      <alignment horizontal="right" vertical="center" wrapText="1"/>
    </xf>
    <xf numFmtId="0" fontId="8" fillId="0" borderId="0" applyNumberFormat="0" applyFill="0" applyBorder="0" applyAlignment="0" applyProtection="0">
      <alignment vertical="center" wrapText="1"/>
    </xf>
    <xf numFmtId="164" fontId="7" fillId="0" borderId="0" applyFont="0" applyFill="0" applyBorder="0" applyAlignment="0" applyProtection="0"/>
    <xf numFmtId="165" fontId="7"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7"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alignment vertical="center" wrapText="1"/>
    </xf>
    <xf numFmtId="0" fontId="4" fillId="0" borderId="1" xfId="1" applyFont="1" applyAlignment="1">
      <alignment horizontal="right" vertical="center"/>
    </xf>
    <xf numFmtId="0" fontId="3" fillId="0" borderId="1" xfId="1" applyAlignment="1">
      <alignment vertical="center"/>
    </xf>
    <xf numFmtId="0" fontId="2" fillId="0" borderId="0" xfId="0" applyFont="1" applyAlignment="1">
      <alignment vertical="center" wrapText="1"/>
    </xf>
    <xf numFmtId="0" fontId="6" fillId="0" borderId="0" xfId="5" applyFont="1" applyAlignment="1">
      <alignment vertical="center" wrapText="1"/>
    </xf>
    <xf numFmtId="0" fontId="2" fillId="0" borderId="4" xfId="0" applyFont="1" applyBorder="1" applyAlignment="1">
      <alignment horizontal="center" vertical="center" wrapText="1"/>
    </xf>
    <xf numFmtId="0" fontId="0" fillId="0" borderId="0" xfId="0" applyFont="1" applyFill="1" applyBorder="1">
      <alignment vertical="center" wrapText="1"/>
    </xf>
    <xf numFmtId="0" fontId="0" fillId="0" borderId="0" xfId="0" applyFont="1" applyFill="1" applyBorder="1" applyAlignment="1">
      <alignment horizontal="left" vertical="center"/>
    </xf>
    <xf numFmtId="10" fontId="0" fillId="0" borderId="0" xfId="0" applyNumberFormat="1" applyFont="1" applyFill="1" applyBorder="1">
      <alignment vertical="center" wrapText="1"/>
    </xf>
    <xf numFmtId="0" fontId="0" fillId="0" borderId="0" xfId="0" applyFont="1" applyFill="1" applyBorder="1" applyAlignment="1">
      <alignment vertical="center" wrapText="1"/>
    </xf>
    <xf numFmtId="7" fontId="0" fillId="0" borderId="0" xfId="7" applyFont="1" applyFill="1" applyBorder="1" applyAlignment="1">
      <alignment vertical="center" wrapText="1"/>
    </xf>
    <xf numFmtId="10" fontId="0" fillId="0" borderId="0" xfId="8" applyFont="1" applyFill="1" applyBorder="1" applyAlignment="1">
      <alignment vertical="center" wrapText="1"/>
    </xf>
    <xf numFmtId="167" fontId="0" fillId="0" borderId="0" xfId="6" applyFont="1" applyFill="1" applyBorder="1" applyAlignment="1">
      <alignment horizontal="left" vertical="center"/>
    </xf>
    <xf numFmtId="167" fontId="0" fillId="0" borderId="0" xfId="6" applyFont="1" applyFill="1" applyBorder="1" applyAlignment="1">
      <alignment vertical="center" wrapText="1"/>
    </xf>
    <xf numFmtId="0" fontId="2" fillId="0" borderId="0" xfId="0" applyFont="1" applyBorder="1" applyAlignment="1">
      <alignment horizontal="center" vertical="center" wrapText="1"/>
    </xf>
    <xf numFmtId="7" fontId="0" fillId="0" borderId="0" xfId="7" applyFont="1" applyAlignment="1">
      <alignment vertical="center" wrapText="1"/>
    </xf>
    <xf numFmtId="7" fontId="0" fillId="0" borderId="0" xfId="7" applyFont="1" applyBorder="1" applyAlignment="1">
      <alignment vertical="center" wrapText="1"/>
    </xf>
    <xf numFmtId="166" fontId="2" fillId="0" borderId="0" xfId="0" applyNumberFormat="1" applyFont="1">
      <alignment vertical="center" wrapText="1"/>
    </xf>
    <xf numFmtId="7" fontId="0" fillId="0" borderId="0" xfId="0" applyNumberFormat="1" applyFont="1" applyFill="1" applyBorder="1">
      <alignment vertical="center" wrapText="1"/>
    </xf>
    <xf numFmtId="14" fontId="7" fillId="0" borderId="0" xfId="9">
      <alignment horizontal="right" vertical="center" wrapText="1"/>
    </xf>
    <xf numFmtId="14" fontId="0" fillId="0" borderId="0" xfId="9" applyNumberFormat="1" applyFont="1">
      <alignment horizontal="right" vertical="center" wrapText="1"/>
    </xf>
    <xf numFmtId="14" fontId="7" fillId="0" borderId="0" xfId="9" applyNumberFormat="1">
      <alignment horizontal="right" vertical="center" wrapText="1"/>
    </xf>
    <xf numFmtId="0" fontId="0" fillId="0" borderId="0" xfId="0" applyNumberFormat="1" applyFont="1" applyFill="1" applyBorder="1">
      <alignment vertical="center" wrapText="1"/>
    </xf>
    <xf numFmtId="0" fontId="3" fillId="0" borderId="1" xfId="1" applyAlignment="1">
      <alignment horizontal="left"/>
    </xf>
    <xf numFmtId="0" fontId="3" fillId="0" borderId="7" xfId="2"/>
    <xf numFmtId="0" fontId="0" fillId="0" borderId="2" xfId="0" applyBorder="1" applyAlignment="1">
      <alignment horizontal="center" vertical="center" wrapText="1"/>
    </xf>
    <xf numFmtId="0" fontId="3" fillId="0" borderId="5" xfId="3" applyAlignment="1">
      <alignment vertical="top"/>
    </xf>
    <xf numFmtId="0" fontId="0" fillId="0" borderId="3" xfId="0" applyBorder="1" applyAlignment="1">
      <alignment horizontal="center" vertical="center" wrapText="1"/>
    </xf>
    <xf numFmtId="0" fontId="3" fillId="0" borderId="6" xfId="4" applyAlignmen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erekening" xfId="19" builtinId="22" customBuiltin="1"/>
    <cellStyle name="Controlecel" xfId="21" builtinId="23" customBuiltin="1"/>
    <cellStyle name="Datum" xfId="9" xr:uid="{00000000-0005-0000-0000-000002000000}"/>
    <cellStyle name="Gekoppelde cel" xfId="20" builtinId="24" customBuiltin="1"/>
    <cellStyle name="Gevolgde hyperlink" xfId="10" builtinId="9" customBuiltin="1"/>
    <cellStyle name="Goed" xfId="14" builtinId="26" customBuiltin="1"/>
    <cellStyle name="Hyperlink" xfId="5" builtinId="8" customBuiltin="1"/>
    <cellStyle name="Invoer" xfId="17" builtinId="20" customBuiltin="1"/>
    <cellStyle name="Komma" xfId="6" builtinId="3" customBuiltin="1"/>
    <cellStyle name="Komma [0]" xfId="11" builtinId="6" customBuiltin="1"/>
    <cellStyle name="Kop 1" xfId="1" builtinId="16" customBuiltin="1"/>
    <cellStyle name="Kop 2" xfId="2" builtinId="17" customBuiltin="1"/>
    <cellStyle name="Kop 3" xfId="3" builtinId="18" customBuiltin="1"/>
    <cellStyle name="Kop 4" xfId="4" builtinId="19" customBuiltin="1"/>
    <cellStyle name="Neutraal" xfId="16" builtinId="28" customBuiltin="1"/>
    <cellStyle name="Notitie" xfId="23" builtinId="10" customBuiltin="1"/>
    <cellStyle name="Ongeldig" xfId="15" builtinId="27" customBuiltin="1"/>
    <cellStyle name="Procent" xfId="8" builtinId="5" customBuiltin="1"/>
    <cellStyle name="Standaard" xfId="0" builtinId="0" customBuiltin="1"/>
    <cellStyle name="Titel" xfId="13" builtinId="15" customBuiltin="1"/>
    <cellStyle name="Totaal" xfId="25" builtinId="25" customBuiltin="1"/>
    <cellStyle name="Uitvoer" xfId="18" builtinId="21" customBuiltin="1"/>
    <cellStyle name="Valuta" xfId="12" builtinId="4" customBuiltin="1"/>
    <cellStyle name="Valuta [0]" xfId="7" builtinId="7" customBuiltin="1"/>
    <cellStyle name="Verklarende tekst" xfId="24" builtinId="53" customBuiltin="1"/>
    <cellStyle name="Waarschuwingstekst" xfId="22" builtinId="11" customBuiltin="1"/>
  </cellStyles>
  <dxfs count="76">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numFmt numFmtId="19" formatCode="d/m/yyyy"/>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numFmt numFmtId="1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dxf>
    <dxf>
      <font>
        <b val="0"/>
        <i val="0"/>
        <strike val="0"/>
        <condense val="0"/>
        <extend val="0"/>
        <outline val="0"/>
        <shadow val="0"/>
        <u val="none"/>
        <vertAlign val="baseline"/>
        <sz val="11"/>
        <color theme="1" tint="-0.24994659260841701"/>
        <name val="Times New Roman"/>
        <family val="2"/>
        <scheme val="minor"/>
      </font>
      <numFmt numFmtId="11" formatCode="&quot;€&quot;\ #,##0.00;&quot;€&quot;\ \-#,##0.00"/>
      <fill>
        <patternFill patternType="none">
          <fgColor indexed="64"/>
          <bgColor indexed="65"/>
        </patternFill>
      </fill>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s>
  <tableStyles count="8" defaultTableStyle="TableStyleMedium2" defaultPivotStyle="PivotStyleLight16">
    <tableStyle name="Budgetoverzicht Tm Vandaag" pivot="0" count="9" xr9:uid="{00000000-0011-0000-FFFF-FFFF07000000}">
      <tableStyleElement type="wholeTable" dxfId="75"/>
      <tableStyleElement type="headerRow" dxfId="74"/>
      <tableStyleElement type="totalRow" dxfId="73"/>
      <tableStyleElement type="firstColumn" dxfId="72"/>
      <tableStyleElement type="lastColumn" dxfId="71"/>
      <tableStyleElement type="firstRowStripe" dxfId="70"/>
      <tableStyleElement type="secondRowStripe" dxfId="69"/>
      <tableStyleElement type="firstColumnStripe" dxfId="68"/>
      <tableStyleElement type="secondColumnStripe" dxfId="67"/>
    </tableStyle>
    <tableStyle name="Gespecificeerde Kosten" pivot="0" count="7" xr9:uid="{00000000-0011-0000-FFFF-FFFF01000000}">
      <tableStyleElement type="wholeTable" dxfId="66"/>
      <tableStyleElement type="headerRow" dxfId="65"/>
      <tableStyleElement type="totalRow" dxfId="64"/>
      <tableStyleElement type="firstColumn" dxfId="63"/>
      <tableStyleElement type="lastColumn" dxfId="62"/>
      <tableStyleElement type="firstRowStripe" dxfId="61"/>
      <tableStyleElement type="firstColumnStripe" dxfId="60"/>
    </tableStyle>
    <tableStyle name="Liefdadigheid en sponsors" pivot="0" count="7" xr9:uid="{00000000-0011-0000-FFFF-FFFF00000000}">
      <tableStyleElement type="wholeTable" dxfId="59"/>
      <tableStyleElement type="headerRow" dxfId="58"/>
      <tableStyleElement type="totalRow" dxfId="57"/>
      <tableStyleElement type="firstColumn" dxfId="56"/>
      <tableStyleElement type="lastColumn" dxfId="55"/>
      <tableStyleElement type="firstRowStripe" dxfId="54"/>
      <tableStyleElement type="firstColumnStripe" dxfId="53"/>
    </tableStyle>
    <tableStyle name="Overzicht Maandelijkse Onkosten" pivot="0" count="9" xr9:uid="{00000000-0011-0000-FFFF-FFFF02000000}">
      <tableStyleElement type="wholeTable" dxfId="52"/>
      <tableStyleElement type="headerRow" dxfId="51"/>
      <tableStyleElement type="totalRow" dxfId="50"/>
      <tableStyleElement type="firstColumn" dxfId="49"/>
      <tableStyleElement type="lastColumn" dxfId="48"/>
      <tableStyleElement type="firstRowStripe" dxfId="47"/>
      <tableStyleElement type="secondRowStripe" dxfId="46"/>
      <tableStyleElement type="firstColumnStripe" dxfId="45"/>
      <tableStyleElement type="secondColumnStripe" dxfId="44"/>
    </tableStyle>
    <tableStyle name="Slicer Gespecificeerde kosten" pivot="0" table="0" count="10" xr9:uid="{00000000-0011-0000-FFFF-FFFF04000000}">
      <tableStyleElement type="wholeTable" dxfId="43"/>
      <tableStyleElement type="headerRow" dxfId="42"/>
    </tableStyle>
    <tableStyle name="Slicer Liefdadigheid en sponsors" pivot="0" table="0" count="10" xr9:uid="{00000000-0011-0000-FFFF-FFFF03000000}">
      <tableStyleElement type="wholeTable" dxfId="41"/>
      <tableStyleElement type="headerRow" dxfId="40"/>
    </tableStyle>
    <tableStyle name="Slicer Overzicht maandelijkse onkosten" pivot="0" table="0" count="10" xr9:uid="{00000000-0011-0000-FFFF-FFFF05000000}">
      <tableStyleElement type="wholeTable" dxfId="39"/>
      <tableStyleElement type="headerRow" dxfId="38"/>
    </tableStyle>
    <tableStyle name="SlicerStyleDark4 2" pivot="0" table="0" count="10" xr9:uid="{00000000-0011-0000-FFFF-FFFF06000000}">
      <tableStyleElement type="wholeTable" dxfId="37"/>
      <tableStyleElement type="headerRow" dxfId="36"/>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Gespecificeerde kosten">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Liefdadigheid en sponsor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Overzicht maandelijkse onkoste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OVERZICHT MAANDELIJKSE ONKOSTEN'!A1"/></Relationships>
</file>

<file path=xl/drawings/_rels/drawing2.xml.rels><?xml version="1.0" encoding="UTF-8" standalone="yes"?>
<Relationships xmlns="http://schemas.openxmlformats.org/package/2006/relationships"><Relationship Id="rId2" Type="http://schemas.openxmlformats.org/officeDocument/2006/relationships/hyperlink" Target="#'BUDGETOVERZICHT TM VANDAAG'!A1"/><Relationship Id="rId1" Type="http://schemas.openxmlformats.org/officeDocument/2006/relationships/hyperlink" Target="#'GESPECIFICEERDE KOSTEN'!A1"/></Relationships>
</file>

<file path=xl/drawings/_rels/drawing3.xml.rels><?xml version="1.0" encoding="UTF-8" standalone="yes"?>
<Relationships xmlns="http://schemas.openxmlformats.org/package/2006/relationships"><Relationship Id="rId2" Type="http://schemas.openxmlformats.org/officeDocument/2006/relationships/hyperlink" Target="#'OVERZICHT MAANDELIJKSE ONKOSTEN'!A1"/><Relationship Id="rId1" Type="http://schemas.openxmlformats.org/officeDocument/2006/relationships/hyperlink" Target="#'LIEFDADIGHEID EN SPONSORS'!A1"/></Relationships>
</file>

<file path=xl/drawings/_rels/drawing4.xml.rels><?xml version="1.0" encoding="UTF-8" standalone="yes"?>
<Relationships xmlns="http://schemas.openxmlformats.org/package/2006/relationships"><Relationship Id="rId1" Type="http://schemas.openxmlformats.org/officeDocument/2006/relationships/hyperlink" Target="#'GESPECIFICEERDE KOSTEN'!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1080000</xdr:colOff>
      <xdr:row>1</xdr:row>
      <xdr:rowOff>19050</xdr:rowOff>
    </xdr:to>
    <xdr:sp macro="" textlink="">
      <xdr:nvSpPr>
        <xdr:cNvPr id="2" name="Pijl-rechts 1" descr="Rechternavigatieknop">
          <a:hlinkClick xmlns:r="http://schemas.openxmlformats.org/officeDocument/2006/relationships" r:id="rId1" tooltip="Selecteer om naar het werkblad Overzicht maandelijkse onkosten te gaan"/>
          <a:extLst>
            <a:ext uri="{FF2B5EF4-FFF2-40B4-BE49-F238E27FC236}">
              <a16:creationId xmlns:a16="http://schemas.microsoft.com/office/drawing/2014/main" id="{00000000-0008-0000-0000-000002000000}"/>
            </a:ext>
          </a:extLst>
        </xdr:cNvPr>
        <xdr:cNvSpPr/>
      </xdr:nvSpPr>
      <xdr:spPr>
        <a:xfrm>
          <a:off x="180975" y="0"/>
          <a:ext cx="10800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solidFill>
                <a:schemeClr val="bg1"/>
              </a:solidFill>
              <a:latin typeface="Century Gothic" panose="020B0502020202020204" pitchFamily="34" charset="0"/>
            </a:rPr>
            <a:t>VOLGENDE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19051</xdr:rowOff>
    </xdr:from>
    <xdr:to>
      <xdr:col>17</xdr:col>
      <xdr:colOff>6675</xdr:colOff>
      <xdr:row>3</xdr:row>
      <xdr:rowOff>441326</xdr:rowOff>
    </xdr:to>
    <mc:AlternateContent xmlns:mc="http://schemas.openxmlformats.org/markup-compatibility/2006" xmlns:sle15="http://schemas.microsoft.com/office/drawing/2012/slicer">
      <mc:Choice Requires="sle15">
        <xdr:graphicFrame macro="">
          <xdr:nvGraphicFramePr>
            <xdr:cNvPr id="3" name="Accounttitel" descr="Filter het overzicht van maandelijkse onkosten op het veld Rekeningnaam">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titel"/>
            </a:graphicData>
          </a:graphic>
        </xdr:graphicFrame>
      </mc:Choice>
      <mc:Fallback xmlns="">
        <xdr:sp macro="" textlink="">
          <xdr:nvSpPr>
            <xdr:cNvPr id="0" name=""/>
            <xdr:cNvSpPr>
              <a:spLocks noTextEdit="1"/>
            </xdr:cNvSpPr>
          </xdr:nvSpPr>
          <xdr:spPr>
            <a:xfrm>
              <a:off x="200025" y="523876"/>
              <a:ext cx="14303700" cy="88900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2</xdr:col>
      <xdr:colOff>9525</xdr:colOff>
      <xdr:row>0</xdr:row>
      <xdr:rowOff>0</xdr:rowOff>
    </xdr:from>
    <xdr:to>
      <xdr:col>2</xdr:col>
      <xdr:colOff>1089525</xdr:colOff>
      <xdr:row>1</xdr:row>
      <xdr:rowOff>19050</xdr:rowOff>
    </xdr:to>
    <xdr:sp macro="" textlink="">
      <xdr:nvSpPr>
        <xdr:cNvPr id="4" name="Pijl-rechts 3" descr="Rechternavigatieknop">
          <a:hlinkClick xmlns:r="http://schemas.openxmlformats.org/officeDocument/2006/relationships" r:id="rId1" tooltip="Selecteer om naar het werkblad GESPECIFICEERDE KOSTEN te gaan"/>
          <a:extLst>
            <a:ext uri="{FF2B5EF4-FFF2-40B4-BE49-F238E27FC236}">
              <a16:creationId xmlns:a16="http://schemas.microsoft.com/office/drawing/2014/main" id="{00000000-0008-0000-0100-000004000000}"/>
            </a:ext>
          </a:extLst>
        </xdr:cNvPr>
        <xdr:cNvSpPr/>
      </xdr:nvSpPr>
      <xdr:spPr>
        <a:xfrm>
          <a:off x="1362075" y="0"/>
          <a:ext cx="10800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solidFill>
                <a:schemeClr val="bg1"/>
              </a:solidFill>
              <a:latin typeface="Century Gothic" panose="020B0502020202020204" pitchFamily="34" charset="0"/>
            </a:rPr>
            <a:t>VOLGENDE</a:t>
          </a:r>
        </a:p>
      </xdr:txBody>
    </xdr:sp>
    <xdr:clientData fPrintsWithSheet="0"/>
  </xdr:twoCellAnchor>
  <xdr:twoCellAnchor editAs="oneCell">
    <xdr:from>
      <xdr:col>1</xdr:col>
      <xdr:colOff>104775</xdr:colOff>
      <xdr:row>0</xdr:row>
      <xdr:rowOff>0</xdr:rowOff>
    </xdr:from>
    <xdr:to>
      <xdr:col>2</xdr:col>
      <xdr:colOff>13200</xdr:colOff>
      <xdr:row>1</xdr:row>
      <xdr:rowOff>19050</xdr:rowOff>
    </xdr:to>
    <xdr:sp macro="" textlink="">
      <xdr:nvSpPr>
        <xdr:cNvPr id="5" name="Pijl-links 4" descr="Linkernavigatieknop">
          <a:hlinkClick xmlns:r="http://schemas.openxmlformats.org/officeDocument/2006/relationships" r:id="rId2" tooltip="Selecteer om naar het werkblad BUDGETOVERZICHT T/M VANDAAG te gaan"/>
          <a:extLst>
            <a:ext uri="{FF2B5EF4-FFF2-40B4-BE49-F238E27FC236}">
              <a16:creationId xmlns:a16="http://schemas.microsoft.com/office/drawing/2014/main" id="{00000000-0008-0000-0100-000005000000}"/>
            </a:ext>
          </a:extLst>
        </xdr:cNvPr>
        <xdr:cNvSpPr/>
      </xdr:nvSpPr>
      <xdr:spPr>
        <a:xfrm>
          <a:off x="285750" y="0"/>
          <a:ext cx="10800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solidFill>
                <a:schemeClr val="bg1"/>
              </a:solidFill>
              <a:latin typeface="Century Gothic" panose="020B0502020202020204" pitchFamily="34" charset="0"/>
            </a:rPr>
            <a:t>VORIGE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2</xdr:row>
      <xdr:rowOff>19050</xdr:rowOff>
    </xdr:from>
    <xdr:to>
      <xdr:col>10</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4" name="Begunstigde" descr="Filter de gespecificeerde onkosten op het veld Begunstigde">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Begunstigde"/>
            </a:graphicData>
          </a:graphic>
        </xdr:graphicFrame>
      </mc:Choice>
      <mc:Fallback xmlns="">
        <xdr:sp macro="" textlink="">
          <xdr:nvSpPr>
            <xdr:cNvPr id="0" name=""/>
            <xdr:cNvSpPr>
              <a:spLocks noTextEdit="1"/>
            </xdr:cNvSpPr>
          </xdr:nvSpPr>
          <xdr:spPr>
            <a:xfrm>
              <a:off x="5705473" y="523875"/>
              <a:ext cx="5362577" cy="885825"/>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xdr:twoCellAnchor>
  <xdr:twoCellAnchor editAs="oneCell">
    <xdr:from>
      <xdr:col>1</xdr:col>
      <xdr:colOff>9522</xdr:colOff>
      <xdr:row>2</xdr:row>
      <xdr:rowOff>19050</xdr:rowOff>
    </xdr:from>
    <xdr:to>
      <xdr:col>5</xdr:col>
      <xdr:colOff>1009650</xdr:colOff>
      <xdr:row>2</xdr:row>
      <xdr:rowOff>904875</xdr:rowOff>
    </xdr:to>
    <mc:AlternateContent xmlns:mc="http://schemas.openxmlformats.org/markup-compatibility/2006" xmlns:sle15="http://schemas.microsoft.com/office/drawing/2012/slicer">
      <mc:Choice Requires="sle15">
        <xdr:graphicFrame macro="">
          <xdr:nvGraphicFramePr>
            <xdr:cNvPr id="7" name="Aangevraagd door" descr="Filter de gespecificeerde onkosten op het veld Aangevraagd door">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Aangevraagd door"/>
            </a:graphicData>
          </a:graphic>
        </xdr:graphicFrame>
      </mc:Choice>
      <mc:Fallback xmlns="">
        <xdr:sp macro="" textlink="">
          <xdr:nvSpPr>
            <xdr:cNvPr id="0" name=""/>
            <xdr:cNvSpPr>
              <a:spLocks noTextEdit="1"/>
            </xdr:cNvSpPr>
          </xdr:nvSpPr>
          <xdr:spPr>
            <a:xfrm>
              <a:off x="190499" y="523875"/>
              <a:ext cx="5504688" cy="885825"/>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xdr:twoCellAnchor>
  <xdr:twoCellAnchor editAs="oneCell">
    <xdr:from>
      <xdr:col>2</xdr:col>
      <xdr:colOff>9525</xdr:colOff>
      <xdr:row>0</xdr:row>
      <xdr:rowOff>0</xdr:rowOff>
    </xdr:from>
    <xdr:to>
      <xdr:col>2</xdr:col>
      <xdr:colOff>1089525</xdr:colOff>
      <xdr:row>1</xdr:row>
      <xdr:rowOff>19050</xdr:rowOff>
    </xdr:to>
    <xdr:sp macro="" textlink="">
      <xdr:nvSpPr>
        <xdr:cNvPr id="8" name="Pijl-rechts 7" descr="Rechternavigatieknop">
          <a:hlinkClick xmlns:r="http://schemas.openxmlformats.org/officeDocument/2006/relationships" r:id="rId1" tooltip="Selecteer om naar het werkblad LIEFDADIGHEID EN SPONSORS te gaan"/>
          <a:extLst>
            <a:ext uri="{FF2B5EF4-FFF2-40B4-BE49-F238E27FC236}">
              <a16:creationId xmlns:a16="http://schemas.microsoft.com/office/drawing/2014/main" id="{00000000-0008-0000-0200-000008000000}"/>
            </a:ext>
          </a:extLst>
        </xdr:cNvPr>
        <xdr:cNvSpPr/>
      </xdr:nvSpPr>
      <xdr:spPr>
        <a:xfrm>
          <a:off x="1362075" y="0"/>
          <a:ext cx="10800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solidFill>
                <a:schemeClr val="bg1"/>
              </a:solidFill>
              <a:latin typeface="Century Gothic" panose="020B0502020202020204" pitchFamily="34" charset="0"/>
            </a:rPr>
            <a:t>VOLGENDE</a:t>
          </a:r>
        </a:p>
      </xdr:txBody>
    </xdr:sp>
    <xdr:clientData fPrintsWithSheet="0"/>
  </xdr:twoCellAnchor>
  <xdr:twoCellAnchor editAs="oneCell">
    <xdr:from>
      <xdr:col>1</xdr:col>
      <xdr:colOff>104775</xdr:colOff>
      <xdr:row>0</xdr:row>
      <xdr:rowOff>0</xdr:rowOff>
    </xdr:from>
    <xdr:to>
      <xdr:col>2</xdr:col>
      <xdr:colOff>13200</xdr:colOff>
      <xdr:row>1</xdr:row>
      <xdr:rowOff>19050</xdr:rowOff>
    </xdr:to>
    <xdr:sp macro="" textlink="">
      <xdr:nvSpPr>
        <xdr:cNvPr id="9" name="Pijl-links 8" descr="Linkernavigatieknop">
          <a:hlinkClick xmlns:r="http://schemas.openxmlformats.org/officeDocument/2006/relationships" r:id="rId2" tooltip="Selecteer om naar het werkblad OVERZICHT MAANDELIJKSE ONKOSTEN te gaan"/>
          <a:extLst>
            <a:ext uri="{FF2B5EF4-FFF2-40B4-BE49-F238E27FC236}">
              <a16:creationId xmlns:a16="http://schemas.microsoft.com/office/drawing/2014/main" id="{00000000-0008-0000-0200-000009000000}"/>
            </a:ext>
          </a:extLst>
        </xdr:cNvPr>
        <xdr:cNvSpPr/>
      </xdr:nvSpPr>
      <xdr:spPr>
        <a:xfrm>
          <a:off x="285750" y="0"/>
          <a:ext cx="10800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solidFill>
                <a:schemeClr val="bg1"/>
              </a:solidFill>
              <a:latin typeface="Century Gothic" panose="020B0502020202020204" pitchFamily="34" charset="0"/>
            </a:rPr>
            <a:t>VORIGE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19050</xdr:rowOff>
    </xdr:from>
    <xdr:to>
      <xdr:col>6</xdr:col>
      <xdr:colOff>0</xdr:colOff>
      <xdr:row>2</xdr:row>
      <xdr:rowOff>904875</xdr:rowOff>
    </xdr:to>
    <mc:AlternateContent xmlns:mc="http://schemas.openxmlformats.org/markup-compatibility/2006" xmlns:sle15="http://schemas.microsoft.com/office/drawing/2012/slicer">
      <mc:Choice Requires="sle15">
        <xdr:graphicFrame macro="">
          <xdr:nvGraphicFramePr>
            <xdr:cNvPr id="4" name="Aangevraagd door 1" descr="Filter liefdadigheid en sponsors op het veld Aangevraagd door">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Aangevraagd door 1"/>
            </a:graphicData>
          </a:graphic>
        </xdr:graphicFrame>
      </mc:Choice>
      <mc:Fallback xmlns="">
        <xdr:sp macro="" textlink="">
          <xdr:nvSpPr>
            <xdr:cNvPr id="0" name=""/>
            <xdr:cNvSpPr>
              <a:spLocks noTextEdit="1"/>
            </xdr:cNvSpPr>
          </xdr:nvSpPr>
          <xdr:spPr>
            <a:xfrm>
              <a:off x="190499" y="523875"/>
              <a:ext cx="6248401" cy="885825"/>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xdr:twoCellAnchor>
  <xdr:twoCellAnchor editAs="oneCell">
    <xdr:from>
      <xdr:col>6</xdr:col>
      <xdr:colOff>9524</xdr:colOff>
      <xdr:row>2</xdr:row>
      <xdr:rowOff>19050</xdr:rowOff>
    </xdr:from>
    <xdr:to>
      <xdr:col>12</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5" name="Begunstigde 1" descr="Filter liefdadigheid en sponsors op het veld Begunstigde">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egunstigde 1"/>
            </a:graphicData>
          </a:graphic>
        </xdr:graphicFrame>
      </mc:Choice>
      <mc:Fallback xmlns="">
        <xdr:sp macro="" textlink="">
          <xdr:nvSpPr>
            <xdr:cNvPr id="0" name=""/>
            <xdr:cNvSpPr>
              <a:spLocks noTextEdit="1"/>
            </xdr:cNvSpPr>
          </xdr:nvSpPr>
          <xdr:spPr>
            <a:xfrm>
              <a:off x="6448424" y="523875"/>
              <a:ext cx="7181851" cy="885825"/>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xdr:twoCellAnchor>
  <xdr:twoCellAnchor editAs="oneCell">
    <xdr:from>
      <xdr:col>1</xdr:col>
      <xdr:colOff>104775</xdr:colOff>
      <xdr:row>0</xdr:row>
      <xdr:rowOff>0</xdr:rowOff>
    </xdr:from>
    <xdr:to>
      <xdr:col>2</xdr:col>
      <xdr:colOff>13200</xdr:colOff>
      <xdr:row>1</xdr:row>
      <xdr:rowOff>19050</xdr:rowOff>
    </xdr:to>
    <xdr:sp macro="" textlink="">
      <xdr:nvSpPr>
        <xdr:cNvPr id="7" name="Pijl-links 6" descr="Linkernavigatieknop">
          <a:hlinkClick xmlns:r="http://schemas.openxmlformats.org/officeDocument/2006/relationships" r:id="rId1" tooltip="Selecteer om naar het werkblad Gespecificeerde kosten te gaan"/>
          <a:extLst>
            <a:ext uri="{FF2B5EF4-FFF2-40B4-BE49-F238E27FC236}">
              <a16:creationId xmlns:a16="http://schemas.microsoft.com/office/drawing/2014/main" id="{00000000-0008-0000-0300-000007000000}"/>
            </a:ext>
          </a:extLst>
        </xdr:cNvPr>
        <xdr:cNvSpPr/>
      </xdr:nvSpPr>
      <xdr:spPr>
        <a:xfrm>
          <a:off x="285750" y="0"/>
          <a:ext cx="10800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solidFill>
                <a:schemeClr val="bg1"/>
              </a:solidFill>
              <a:latin typeface="Century Gothic" panose="020B0502020202020204" pitchFamily="34" charset="0"/>
            </a:rPr>
            <a:t>VORIGE</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1000000}" sourceName="Begunstigde">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2000000}" sourceName="Aangevraagd door">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3000000}" sourceName="Aangevraagd door">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4000000}" sourceName="Begunstigde">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5000000}" sourceName="Rekeningnaam">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ounttitel" xr10:uid="{00000000-0014-0000-FFFF-FFFF01000000}" cache="Slicer_Account_Title" caption="Accounttitel" columnCount="7" style="Slicer Overzicht maandelijkse onkosten"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gunstigde" xr10:uid="{00000000-0014-0000-FFFF-FFFF02000000}" cache="Slicer_Payee" caption="Begunstigde" columnCount="3" style="Slicer Gespecificeerde kosten" rowHeight="225425"/>
  <slicer name="Aangevraagd door" xr10:uid="{00000000-0014-0000-FFFF-FFFF03000000}" cache="Slicer_Requested_by" caption="Aangevraagd door" columnCount="3" style="Slicer Gespecificeerde kosten"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gevraagd door 1" xr10:uid="{00000000-0014-0000-FFFF-FFFF04000000}" cache="Slicer_Requested_by1" caption="Aangevraagd door" columnCount="3" style="Slicer Liefdadigheid en sponsors" rowHeight="225425"/>
  <slicer name="Begunstigde 1" xr10:uid="{00000000-0014-0000-FFFF-FFFF05000000}" cache="Slicer_Payee1" caption="Begunstigde" columnCount="3" style="Slicer Liefdadigheid en sponsor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4:G17" totalsRowCount="1">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L-code" totalsRowLabel="Totaal" totalsRowDxfId="35" dataCellStyle="Komma"/>
    <tableColumn id="2" xr3:uid="{00000000-0010-0000-0000-000002000000}" name="Accounttitel" totalsRowDxfId="34"/>
    <tableColumn id="3" xr3:uid="{00000000-0010-0000-0000-000003000000}" name="Werkelijk" totalsRowFunction="sum" totalsRowDxfId="33" dataCellStyle="Valuta [0]">
      <calculatedColumnFormula>SUMIF(OverzichtMaandelijkseOnkosten[G/L-code],YearToDateTable[[#This Row],[G/L-code]],OverzichtMaandelijkseOnkosten[Totaal])</calculatedColumnFormula>
    </tableColumn>
    <tableColumn id="4" xr3:uid="{00000000-0010-0000-0000-000004000000}" name="Budget" totalsRowFunction="sum" totalsRowDxfId="32" dataCellStyle="Valuta [0]"/>
    <tableColumn id="5" xr3:uid="{00000000-0010-0000-0000-000005000000}" name="Resterende €" totalsRowFunction="sum" totalsRowDxfId="31" dataCellStyle="Valuta [0]">
      <calculatedColumnFormula>IF(YearToDateTable[[#This Row],[Budget]]="","",YearToDateTable[[#This Row],[Budget]]-YearToDateTable[[#This Row],[Werkelijk]])</calculatedColumnFormula>
    </tableColumn>
    <tableColumn id="6" xr3:uid="{00000000-0010-0000-0000-000006000000}" name="Resterende %" totalsRowFunction="custom" totalsRowDxfId="30" dataCellStyle="Procent">
      <calculatedColumnFormula>IFERROR(YearToDateTable[[#This Row],[Resterende €]]/YearToDateTable[[#This Row],[Budget]],"")</calculatedColumnFormula>
      <totalsRowFormula>YearToDateTable[[#Totals],[Resterende €]]/YearToDateTable[[#Totals],[Budget]]</totalsRowFormula>
    </tableColumn>
  </tableColumns>
  <tableStyleInfo name="Budgetoverzicht Tm Vandaag" showFirstColumn="0" showLastColumn="0" showRowStripes="1" showColumnStripes="0"/>
  <extLst>
    <ext xmlns:x14="http://schemas.microsoft.com/office/spreadsheetml/2009/9/main" uri="{504A1905-F514-4f6f-8877-14C23A59335A}">
      <x14:table altTextSummary="Voer in deze tabel de grootboekcode, de rekeningnaam en het budget in. Het werkelijke bedrag, de resterende waarden en het resterende percentage worden automatisch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OverzichtMaandelijkseOnkosten" displayName="OverzichtMaandelijkseOnkosten" ref="B5:Q18" totalsRowCount="1">
  <autoFilter ref="B5:Q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L-code" totalsRowLabel="Totaal" dataDxfId="29" totalsRowDxfId="15" dataCellStyle="Komma"/>
    <tableColumn id="2" xr3:uid="{00000000-0010-0000-0100-000002000000}" name="Rekeningnaam" totalsRowDxfId="14"/>
    <tableColumn id="3" xr3:uid="{00000000-0010-0000-0100-000003000000}" name="Januari" totalsRowFunction="sum" totalsRowDxfId="13" dataCellStyle="Valuta [0]">
      <calculatedColumnFormula>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calculatedColumnFormula>
    </tableColumn>
    <tableColumn id="4" xr3:uid="{00000000-0010-0000-0100-000004000000}" name="Februari" totalsRowFunction="sum" totalsRowDxfId="12" dataCellStyle="Valuta [0]">
      <calculatedColumnFormula>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calculatedColumnFormula>
    </tableColumn>
    <tableColumn id="5" xr3:uid="{00000000-0010-0000-0100-000005000000}" name="Maart" totalsRowFunction="sum" totalsRowDxfId="11" dataCellStyle="Valuta [0]">
      <calculatedColumnFormula>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calculatedColumnFormula>
    </tableColumn>
    <tableColumn id="6" xr3:uid="{00000000-0010-0000-0100-000006000000}" name="April" totalsRowFunction="sum" totalsRowDxfId="10" dataCellStyle="Valuta [0]">
      <calculatedColumnFormula>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calculatedColumnFormula>
    </tableColumn>
    <tableColumn id="7" xr3:uid="{00000000-0010-0000-0100-000007000000}" name="Mei" totalsRowFunction="sum" totalsRowDxfId="9" dataCellStyle="Valuta [0]">
      <calculatedColumnFormula>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calculatedColumnFormula>
    </tableColumn>
    <tableColumn id="8" xr3:uid="{00000000-0010-0000-0100-000008000000}" name="Juni" totalsRowFunction="sum" totalsRowDxfId="8" dataCellStyle="Valuta [0]">
      <calculatedColumnFormula>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calculatedColumnFormula>
    </tableColumn>
    <tableColumn id="9" xr3:uid="{00000000-0010-0000-0100-000009000000}" name="Juli" totalsRowFunction="sum" totalsRowDxfId="7" dataCellStyle="Valuta [0]">
      <calculatedColumnFormula>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calculatedColumnFormula>
    </tableColumn>
    <tableColumn id="10" xr3:uid="{00000000-0010-0000-0100-00000A000000}" name="Augustus" totalsRowFunction="sum" totalsRowDxfId="6" dataCellStyle="Valuta [0]">
      <calculatedColumnFormula>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calculatedColumnFormula>
    </tableColumn>
    <tableColumn id="11" xr3:uid="{00000000-0010-0000-0100-00000B000000}" name="September" totalsRowFunction="sum" totalsRowDxfId="5" dataCellStyle="Valuta [0]">
      <calculatedColumnFormula>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calculatedColumnFormula>
    </tableColumn>
    <tableColumn id="12" xr3:uid="{00000000-0010-0000-0100-00000C000000}" name="Oktober" totalsRowFunction="sum" totalsRowDxfId="4" dataCellStyle="Valuta [0]">
      <calculatedColumnFormula>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calculatedColumnFormula>
    </tableColumn>
    <tableColumn id="13" xr3:uid="{00000000-0010-0000-0100-00000D000000}" name="November" totalsRowFunction="sum" totalsRowDxfId="3" dataCellStyle="Valuta [0]">
      <calculatedColumnFormula>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calculatedColumnFormula>
    </tableColumn>
    <tableColumn id="14" xr3:uid="{00000000-0010-0000-0100-00000E000000}" name="December" totalsRowFunction="sum" totalsRowDxfId="2" dataCellStyle="Valuta [0]">
      <calculatedColumnFormula>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calculatedColumnFormula>
    </tableColumn>
    <tableColumn id="15" xr3:uid="{00000000-0010-0000-0100-00000F000000}" name="Totaal" totalsRowFunction="sum" totalsRowDxfId="1" dataCellStyle="Valuta [0]">
      <calculatedColumnFormula>SUM(OverzichtMaandelijkseOnkosten[[#This Row],[Januari]:[December]])</calculatedColumnFormula>
    </tableColumn>
    <tableColumn id="16" xr3:uid="{00000000-0010-0000-0100-000010000000}" name=" " totalsRowDxfId="0" dataCellStyle="Valuta [0]"/>
  </tableColumns>
  <tableStyleInfo name="Overzicht Maandelijkse Onkosten" showFirstColumn="0" showLastColumn="0" showRowStripes="1" showColumnStripes="0"/>
  <extLst>
    <ext xmlns:x14="http://schemas.microsoft.com/office/spreadsheetml/2009/9/main" uri="{504A1905-F514-4f6f-8877-14C23A59335A}">
      <x14:table altTextSummary="Voer in deze tabel de grootboekcode en de rekeningnaam in. De bedragen voor elke maand en de totalen worden automatisch berek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especificeerdeKosten" displayName="GespecificeerdeKosten" ref="B4:J6">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L-code" totalsRowLabel="Totaal" dataDxfId="21" totalsRowDxfId="22" dataCellStyle="Komma"/>
    <tableColumn id="2" xr3:uid="{00000000-0010-0000-0200-000002000000}" name="Factuurdatum" dataDxfId="19" totalsRowDxfId="20" dataCellStyle="Datum"/>
    <tableColumn id="3" xr3:uid="{00000000-0010-0000-0200-000003000000}" name="Factuurnr." totalsRowDxfId="18" dataCellStyle="Komma"/>
    <tableColumn id="4" xr3:uid="{00000000-0010-0000-0200-000004000000}" name="Aangevraagd door"/>
    <tableColumn id="5" xr3:uid="{00000000-0010-0000-0200-000005000000}" name="Controleer bedrag" totalsRowDxfId="17" dataCellStyle="Valuta [0]"/>
    <tableColumn id="6" xr3:uid="{00000000-0010-0000-0200-000006000000}" name="Begunstigde"/>
    <tableColumn id="7" xr3:uid="{00000000-0010-0000-0200-000007000000}" name="Selecteer gebruik"/>
    <tableColumn id="8" xr3:uid="{00000000-0010-0000-0200-000008000000}" name="Distributiewijze"/>
    <tableColumn id="9" xr3:uid="{00000000-0010-0000-0200-000009000000}" name="Bestandsdatum" totalsRowFunction="count" totalsRowDxfId="16" dataCellStyle="Datum"/>
  </tableColumns>
  <tableStyleInfo name="Gespecificeerde Kosten"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Anders" displayName="Anders" ref="B4:L6">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L-code" totalsRowLabel="Totaal" dataDxfId="28" totalsRowDxfId="27" dataCellStyle="Komma"/>
    <tableColumn id="2" xr3:uid="{00000000-0010-0000-0300-000002000000}" name="Aanvraag datumcontrole gestart" totalsRowDxfId="26" dataCellStyle="Datum"/>
    <tableColumn id="3" xr3:uid="{00000000-0010-0000-0300-000003000000}" name="Aangevraagd door"/>
    <tableColumn id="4" xr3:uid="{00000000-0010-0000-0300-000004000000}" name="Controleer bedrag" totalsRowDxfId="25" dataCellStyle="Valuta [0]"/>
    <tableColumn id="5" xr3:uid="{00000000-0010-0000-0300-000005000000}" name="Bijdrage vorig jaar" totalsRowDxfId="24" dataCellStyle="Valuta [0]"/>
    <tableColumn id="6" xr3:uid="{00000000-0010-0000-0300-000006000000}" name="Begunstigde"/>
    <tableColumn id="7" xr3:uid="{00000000-0010-0000-0300-000007000000}" name="Gebruikt voor"/>
    <tableColumn id="8" xr3:uid="{00000000-0010-0000-0300-000008000000}" name="Afgetekend door"/>
    <tableColumn id="9" xr3:uid="{00000000-0010-0000-0300-000009000000}" name="Categorie"/>
    <tableColumn id="10" xr3:uid="{00000000-0010-0000-0300-00000A000000}" name="Distributiewijze"/>
    <tableColumn id="11" xr3:uid="{00000000-0010-0000-0300-00000B000000}" name="Bestandsdatum" totalsRowFunction="count" totalsRowDxfId="23" dataCellStyle="Datum"/>
  </tableColumns>
  <tableStyleInfo name="Liefdadigheid en sponsors" showFirstColumn="0" showLastColumn="0" showRowStripes="1" showColumnStripes="0"/>
  <extLst>
    <ext xmlns:x14="http://schemas.microsoft.com/office/spreadsheetml/2009/9/main" uri="{504A1905-F514-4f6f-8877-14C23A59335A}">
      <x14:table altTextSummary="Voer in deze tabel de grootboekcode, de aanvraagdatum van de rekening, de namen van de aanvrager en begunstigde, het bedrag, het doel, de bijdrage van vorig jaar, de distributiemethode en de datum van indienen in"/>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G17"/>
  <sheetViews>
    <sheetView showGridLines="0" tabSelected="1" workbookViewId="0"/>
  </sheetViews>
  <sheetFormatPr defaultRowHeight="30" customHeight="1" x14ac:dyDescent="0.25"/>
  <cols>
    <col min="1" max="1" width="2.7109375" customWidth="1"/>
    <col min="2" max="2" width="17.5703125" customWidth="1"/>
    <col min="3" max="3" width="23.5703125" customWidth="1"/>
    <col min="4" max="5" width="18.140625" customWidth="1"/>
    <col min="6" max="6" width="18.85546875" customWidth="1"/>
    <col min="7" max="7" width="14.85546875" customWidth="1"/>
    <col min="8" max="8" width="2.7109375" customWidth="1"/>
  </cols>
  <sheetData>
    <row r="1" spans="2:7" ht="15" customHeight="1" x14ac:dyDescent="0.25">
      <c r="B1" s="4" t="s">
        <v>0</v>
      </c>
    </row>
    <row r="2" spans="2:7" ht="30" customHeight="1" thickBot="1" x14ac:dyDescent="0.4">
      <c r="B2" s="23" t="s">
        <v>1</v>
      </c>
      <c r="C2" s="23"/>
      <c r="D2" s="23"/>
      <c r="E2" s="23"/>
      <c r="F2" s="1" t="s">
        <v>19</v>
      </c>
      <c r="G2" s="2">
        <f ca="1">YEAR(TODAY())</f>
        <v>2019</v>
      </c>
    </row>
    <row r="3" spans="2:7" ht="15" customHeight="1" thickTop="1" x14ac:dyDescent="0.25"/>
    <row r="4" spans="2:7" ht="30" customHeight="1" x14ac:dyDescent="0.25">
      <c r="B4" s="6" t="s">
        <v>2</v>
      </c>
      <c r="C4" s="6" t="s">
        <v>4</v>
      </c>
      <c r="D4" s="6" t="s">
        <v>17</v>
      </c>
      <c r="E4" s="6" t="s">
        <v>18</v>
      </c>
      <c r="F4" s="6" t="s">
        <v>20</v>
      </c>
      <c r="G4" s="6" t="s">
        <v>21</v>
      </c>
    </row>
    <row r="5" spans="2:7" ht="30" customHeight="1" x14ac:dyDescent="0.25">
      <c r="B5" s="12">
        <v>1000</v>
      </c>
      <c r="C5" s="6" t="s">
        <v>5</v>
      </c>
      <c r="D5" s="10">
        <f ca="1">SUMIF(OverzichtMaandelijkseOnkosten[G/L-code],YearToDateTable[[#This Row],[G/L-code]],OverzichtMaandelijkseOnkosten[Totaal])</f>
        <v>0</v>
      </c>
      <c r="E5" s="10">
        <v>100000</v>
      </c>
      <c r="F5" s="10">
        <f ca="1">IF(YearToDateTable[[#This Row],[Budget]]="","",YearToDateTable[[#This Row],[Budget]]-YearToDateTable[[#This Row],[Werkelijk]])</f>
        <v>100000</v>
      </c>
      <c r="G5" s="11">
        <f ca="1">IFERROR(YearToDateTable[[#This Row],[Resterende €]]/YearToDateTable[[#This Row],[Budget]],"")</f>
        <v>1</v>
      </c>
    </row>
    <row r="6" spans="2:7" ht="30" customHeight="1" x14ac:dyDescent="0.25">
      <c r="B6" s="12">
        <v>2000</v>
      </c>
      <c r="C6" s="6" t="s">
        <v>6</v>
      </c>
      <c r="D6" s="10">
        <f ca="1">SUMIF(OverzichtMaandelijkseOnkosten[G/L-code],YearToDateTable[[#This Row],[G/L-code]],OverzichtMaandelijkseOnkosten[Totaal])</f>
        <v>0</v>
      </c>
      <c r="E6" s="10">
        <v>100000</v>
      </c>
      <c r="F6" s="10">
        <f ca="1">IF(YearToDateTable[[#This Row],[Budget]]="","",YearToDateTable[[#This Row],[Budget]]-YearToDateTable[[#This Row],[Werkelijk]])</f>
        <v>100000</v>
      </c>
      <c r="G6" s="11">
        <f ca="1">IFERROR(YearToDateTable[[#This Row],[Resterende €]]/YearToDateTable[[#This Row],[Budget]],"")</f>
        <v>1</v>
      </c>
    </row>
    <row r="7" spans="2:7" ht="30" customHeight="1" x14ac:dyDescent="0.25">
      <c r="B7" s="12">
        <v>3000</v>
      </c>
      <c r="C7" s="6" t="s">
        <v>7</v>
      </c>
      <c r="D7" s="10">
        <f ca="1">SUMIF(OverzichtMaandelijkseOnkosten[G/L-code],YearToDateTable[[#This Row],[G/L-code]],OverzichtMaandelijkseOnkosten[Totaal])</f>
        <v>0</v>
      </c>
      <c r="E7" s="10">
        <v>100000</v>
      </c>
      <c r="F7" s="10">
        <f ca="1">IF(YearToDateTable[[#This Row],[Budget]]="","",YearToDateTable[[#This Row],[Budget]]-YearToDateTable[[#This Row],[Werkelijk]])</f>
        <v>100000</v>
      </c>
      <c r="G7" s="11">
        <f ca="1">IFERROR(YearToDateTable[[#This Row],[Resterende €]]/YearToDateTable[[#This Row],[Budget]],"")</f>
        <v>1</v>
      </c>
    </row>
    <row r="8" spans="2:7" ht="30" customHeight="1" x14ac:dyDescent="0.25">
      <c r="B8" s="12">
        <v>4000</v>
      </c>
      <c r="C8" s="6" t="s">
        <v>8</v>
      </c>
      <c r="D8" s="10">
        <f ca="1">SUMIF(OverzichtMaandelijkseOnkosten[G/L-code],YearToDateTable[[#This Row],[G/L-code]],OverzichtMaandelijkseOnkosten[Totaal])</f>
        <v>0</v>
      </c>
      <c r="E8" s="10">
        <v>100000</v>
      </c>
      <c r="F8" s="10">
        <f ca="1">IF(YearToDateTable[[#This Row],[Budget]]="","",YearToDateTable[[#This Row],[Budget]]-YearToDateTable[[#This Row],[Werkelijk]])</f>
        <v>100000</v>
      </c>
      <c r="G8" s="11">
        <f ca="1">IFERROR(YearToDateTable[[#This Row],[Resterende €]]/YearToDateTable[[#This Row],[Budget]],"")</f>
        <v>1</v>
      </c>
    </row>
    <row r="9" spans="2:7" ht="30" customHeight="1" x14ac:dyDescent="0.25">
      <c r="B9" s="12">
        <v>5000</v>
      </c>
      <c r="C9" s="6" t="s">
        <v>9</v>
      </c>
      <c r="D9" s="10">
        <f ca="1">SUMIF(OverzichtMaandelijkseOnkosten[G/L-code],YearToDateTable[[#This Row],[G/L-code]],OverzichtMaandelijkseOnkosten[Totaal])</f>
        <v>0</v>
      </c>
      <c r="E9" s="10">
        <v>50000</v>
      </c>
      <c r="F9" s="10">
        <f ca="1">IF(YearToDateTable[[#This Row],[Budget]]="","",YearToDateTable[[#This Row],[Budget]]-YearToDateTable[[#This Row],[Werkelijk]])</f>
        <v>50000</v>
      </c>
      <c r="G9" s="11">
        <f ca="1">IFERROR(YearToDateTable[[#This Row],[Resterende €]]/YearToDateTable[[#This Row],[Budget]],"")</f>
        <v>1</v>
      </c>
    </row>
    <row r="10" spans="2:7" ht="30" customHeight="1" x14ac:dyDescent="0.25">
      <c r="B10" s="12">
        <v>6000</v>
      </c>
      <c r="C10" s="6" t="s">
        <v>10</v>
      </c>
      <c r="D10" s="10">
        <f ca="1">SUMIF(OverzichtMaandelijkseOnkosten[G/L-code],YearToDateTable[[#This Row],[G/L-code]],OverzichtMaandelijkseOnkosten[Totaal])</f>
        <v>0</v>
      </c>
      <c r="E10" s="10">
        <v>25000</v>
      </c>
      <c r="F10" s="10">
        <f ca="1">IF(YearToDateTable[[#This Row],[Budget]]="","",YearToDateTable[[#This Row],[Budget]]-YearToDateTable[[#This Row],[Werkelijk]])</f>
        <v>25000</v>
      </c>
      <c r="G10" s="11">
        <f ca="1">IFERROR(YearToDateTable[[#This Row],[Resterende €]]/YearToDateTable[[#This Row],[Budget]],"")</f>
        <v>1</v>
      </c>
    </row>
    <row r="11" spans="2:7" ht="30" customHeight="1" x14ac:dyDescent="0.25">
      <c r="B11" s="12">
        <v>7000</v>
      </c>
      <c r="C11" s="6" t="s">
        <v>11</v>
      </c>
      <c r="D11" s="10">
        <f ca="1">SUMIF(OverzichtMaandelijkseOnkosten[G/L-code],YearToDateTable[[#This Row],[G/L-code]],OverzichtMaandelijkseOnkosten[Totaal])</f>
        <v>0</v>
      </c>
      <c r="E11" s="10">
        <v>75000</v>
      </c>
      <c r="F11" s="10">
        <f ca="1">IF(YearToDateTable[[#This Row],[Budget]]="","",YearToDateTable[[#This Row],[Budget]]-YearToDateTable[[#This Row],[Werkelijk]])</f>
        <v>75000</v>
      </c>
      <c r="G11" s="11">
        <f ca="1">IFERROR(YearToDateTable[[#This Row],[Resterende €]]/YearToDateTable[[#This Row],[Budget]],"")</f>
        <v>1</v>
      </c>
    </row>
    <row r="12" spans="2:7" ht="30" customHeight="1" x14ac:dyDescent="0.25">
      <c r="B12" s="12">
        <v>8000</v>
      </c>
      <c r="C12" s="6" t="s">
        <v>12</v>
      </c>
      <c r="D12" s="10">
        <f ca="1">SUMIF(OverzichtMaandelijkseOnkosten[G/L-code],YearToDateTable[[#This Row],[G/L-code]],OverzichtMaandelijkseOnkosten[Totaal])</f>
        <v>0</v>
      </c>
      <c r="E12" s="10">
        <v>65000</v>
      </c>
      <c r="F12" s="10">
        <f ca="1">IF(YearToDateTable[[#This Row],[Budget]]="","",YearToDateTable[[#This Row],[Budget]]-YearToDateTable[[#This Row],[Werkelijk]])</f>
        <v>65000</v>
      </c>
      <c r="G12" s="11">
        <f ca="1">IFERROR(YearToDateTable[[#This Row],[Resterende €]]/YearToDateTable[[#This Row],[Budget]],"")</f>
        <v>1</v>
      </c>
    </row>
    <row r="13" spans="2:7" ht="30" customHeight="1" x14ac:dyDescent="0.25">
      <c r="B13" s="12">
        <v>9000</v>
      </c>
      <c r="C13" s="6" t="s">
        <v>13</v>
      </c>
      <c r="D13" s="10">
        <f ca="1">SUMIF(OverzichtMaandelijkseOnkosten[G/L-code],YearToDateTable[[#This Row],[G/L-code]],OverzichtMaandelijkseOnkosten[Totaal])</f>
        <v>0</v>
      </c>
      <c r="E13" s="10">
        <v>125000</v>
      </c>
      <c r="F13" s="10">
        <f ca="1">IF(YearToDateTable[[#This Row],[Budget]]="","",YearToDateTable[[#This Row],[Budget]]-YearToDateTable[[#This Row],[Werkelijk]])</f>
        <v>125000</v>
      </c>
      <c r="G13" s="11">
        <f ca="1">IFERROR(YearToDateTable[[#This Row],[Resterende €]]/YearToDateTable[[#This Row],[Budget]],"")</f>
        <v>1</v>
      </c>
    </row>
    <row r="14" spans="2:7" ht="30" customHeight="1" x14ac:dyDescent="0.25">
      <c r="B14" s="12">
        <v>10000</v>
      </c>
      <c r="C14" s="6" t="s">
        <v>14</v>
      </c>
      <c r="D14" s="10">
        <f ca="1">SUMIF(OverzichtMaandelijkseOnkosten[G/L-code],YearToDateTable[[#This Row],[G/L-code]],OverzichtMaandelijkseOnkosten[Totaal])</f>
        <v>0</v>
      </c>
      <c r="E14" s="10">
        <v>100000</v>
      </c>
      <c r="F14" s="10">
        <f ca="1">IF(YearToDateTable[[#This Row],[Budget]]="","",YearToDateTable[[#This Row],[Budget]]-YearToDateTable[[#This Row],[Werkelijk]])</f>
        <v>100000</v>
      </c>
      <c r="G14" s="11">
        <f ca="1">IFERROR(YearToDateTable[[#This Row],[Resterende €]]/YearToDateTable[[#This Row],[Budget]],"")</f>
        <v>1</v>
      </c>
    </row>
    <row r="15" spans="2:7" ht="30" customHeight="1" x14ac:dyDescent="0.25">
      <c r="B15" s="12">
        <v>11000</v>
      </c>
      <c r="C15" s="6" t="s">
        <v>15</v>
      </c>
      <c r="D15" s="10">
        <f ca="1">SUMIF(OverzichtMaandelijkseOnkosten[G/L-code],YearToDateTable[[#This Row],[G/L-code]],OverzichtMaandelijkseOnkosten[Totaal])</f>
        <v>0</v>
      </c>
      <c r="E15" s="10">
        <v>250000</v>
      </c>
      <c r="F15" s="10">
        <f ca="1">IF(YearToDateTable[[#This Row],[Budget]]="","",YearToDateTable[[#This Row],[Budget]]-YearToDateTable[[#This Row],[Werkelijk]])</f>
        <v>250000</v>
      </c>
      <c r="G15" s="11">
        <f ca="1">IFERROR(YearToDateTable[[#This Row],[Resterende €]]/YearToDateTable[[#This Row],[Budget]],"")</f>
        <v>1</v>
      </c>
    </row>
    <row r="16" spans="2:7" ht="30" customHeight="1" x14ac:dyDescent="0.25">
      <c r="B16" s="12">
        <v>12000</v>
      </c>
      <c r="C16" s="6" t="s">
        <v>16</v>
      </c>
      <c r="D16" s="10">
        <f ca="1">SUMIF(OverzichtMaandelijkseOnkosten[G/L-code],YearToDateTable[[#This Row],[G/L-code]],OverzichtMaandelijkseOnkosten[Totaal])</f>
        <v>0</v>
      </c>
      <c r="E16" s="10">
        <v>50000</v>
      </c>
      <c r="F16" s="10">
        <f ca="1">IF(YearToDateTable[[#This Row],[Budget]]="","",YearToDateTable[[#This Row],[Budget]]-YearToDateTable[[#This Row],[Werkelijk]])</f>
        <v>50000</v>
      </c>
      <c r="G16" s="11">
        <f ca="1">IFERROR(YearToDateTable[[#This Row],[Resterende €]]/YearToDateTable[[#This Row],[Budget]],"")</f>
        <v>1</v>
      </c>
    </row>
    <row r="17" spans="2:7" ht="30" customHeight="1" x14ac:dyDescent="0.25">
      <c r="B17" s="6" t="s">
        <v>3</v>
      </c>
      <c r="C17" s="6"/>
      <c r="D17" s="18">
        <f ca="1">SUBTOTAL(109,YearToDateTable[Werkelijk])</f>
        <v>0</v>
      </c>
      <c r="E17" s="18">
        <f>SUBTOTAL(109,YearToDateTable[Budget])</f>
        <v>1140000</v>
      </c>
      <c r="F17" s="18">
        <f ca="1">SUBTOTAL(109,YearToDateTable[Resterende €])</f>
        <v>1140000</v>
      </c>
      <c r="G17" s="8">
        <f ca="1">YearToDateTable[[#Totals],[Resterende €]]/YearToDateTable[[#Totals],[Budget]]</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Maak in deze werkmap een grootboek met budgetvergelijking. Voer gegevens in in de tabel Dit jaar t/m vandaag op dit werkblad. De navigatiekoppeling bevindt zich in cel B1" sqref="A1" xr:uid="{00000000-0002-0000-0000-000000000000}"/>
    <dataValidation allowBlank="1" showInputMessage="1" showErrorMessage="1" prompt="Deze cel bevat de titel van dit werkblad. Voer in cel G2 het jaartal in" sqref="B2:E2" xr:uid="{00000000-0002-0000-0000-000001000000}"/>
    <dataValidation allowBlank="1" showInputMessage="1" showErrorMessage="1" prompt="Voer het jaar in de cel rechts in" sqref="F2" xr:uid="{00000000-0002-0000-0000-000002000000}"/>
    <dataValidation allowBlank="1" showInputMessage="1" showErrorMessage="1" prompt="Voer in deze cel het jaar in" sqref="G2" xr:uid="{00000000-0002-0000-0000-000003000000}"/>
    <dataValidation allowBlank="1" showInputMessage="1" showErrorMessage="1" prompt="Voer in deze kolom onder deze koptekst de grootboekcode in" sqref="B4" xr:uid="{00000000-0002-0000-0000-000004000000}"/>
    <dataValidation allowBlank="1" showInputMessage="1" showErrorMessage="1" prompt="Voer in deze kolom onder deze kop de naam van de rekening in" sqref="C4" xr:uid="{00000000-0002-0000-0000-000005000000}"/>
    <dataValidation allowBlank="1" showInputMessage="1" showErrorMessage="1" prompt="Het werkelijke bedrag wordt automatisch berekend in deze kolom onder deze koptekst" sqref="D4" xr:uid="{00000000-0002-0000-0000-000006000000}"/>
    <dataValidation allowBlank="1" showInputMessage="1" showErrorMessage="1" prompt="Voer het bedrag van het budget in deze kolom onder deze koptekst in" sqref="E4" xr:uid="{00000000-0002-0000-0000-000007000000}"/>
    <dataValidation allowBlank="1" showInputMessage="1" showErrorMessage="1" prompt="De gegevensbalk voor het resterende bedrag wordt automatisch bijgewerkt in deze kolom onder deze koptekst" sqref="F4" xr:uid="{00000000-0002-0000-0000-000008000000}"/>
    <dataValidation allowBlank="1" showInputMessage="1" showErrorMessage="1" prompt="Het resterende percentage wordt automatisch berekend in deze kolom onder deze koptekst" sqref="G4" xr:uid="{00000000-0002-0000-0000-000009000000}"/>
    <dataValidation allowBlank="1" showInputMessage="1" showErrorMessage="1" prompt="De navigatiekoppeling staat in deze cel. Selecteer de cel om naar het werkblad OVERZICHT MAANDELIJKSE ONKOSTEN te gaan" sqref="B1" xr:uid="{00000000-0002-0000-0000-00000A000000}"/>
  </dataValidations>
  <hyperlinks>
    <hyperlink ref="B1" location="'OVERZICHT MAANDELIJKSE ONKOSTEN'!A1" tooltip="Selecteer om naar het werkblad OVERZICHT MAANDELIJKSE ONKOSTEN te gaan" display="MONTHLY EXPENSES SUMMARY" xr:uid="{00000000-0004-0000-0000-000000000000}"/>
  </hyperlinks>
  <printOptions horizontalCentered="1"/>
  <pageMargins left="0.4" right="0.4" top="0.4" bottom="0.6" header="0.3" footer="0.3"/>
  <pageSetup paperSize="9"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18"/>
  <sheetViews>
    <sheetView showGridLines="0" workbookViewId="0"/>
  </sheetViews>
  <sheetFormatPr defaultRowHeight="30" customHeight="1" x14ac:dyDescent="0.25"/>
  <cols>
    <col min="1" max="1" width="2.7109375" customWidth="1"/>
    <col min="2" max="2" width="17.5703125" customWidth="1"/>
    <col min="3" max="3" width="19.140625" customWidth="1"/>
    <col min="4" max="16" width="13" customWidth="1"/>
    <col min="17" max="17" width="9" customWidth="1"/>
  </cols>
  <sheetData>
    <row r="1" spans="2:17" ht="15" customHeight="1" x14ac:dyDescent="0.25">
      <c r="B1" s="4" t="s">
        <v>22</v>
      </c>
      <c r="C1" s="4" t="s">
        <v>24</v>
      </c>
    </row>
    <row r="2" spans="2:17" ht="24.75" customHeight="1" thickBot="1" x14ac:dyDescent="0.4">
      <c r="B2" s="24" t="s">
        <v>0</v>
      </c>
      <c r="C2" s="24"/>
      <c r="D2" s="24"/>
      <c r="E2" s="24"/>
      <c r="F2" s="24"/>
      <c r="G2" s="24"/>
      <c r="H2" s="24"/>
      <c r="I2" s="24"/>
      <c r="J2" s="24"/>
      <c r="K2" s="24"/>
      <c r="L2" s="24"/>
      <c r="M2" s="24"/>
      <c r="N2" s="24"/>
      <c r="O2" s="24"/>
      <c r="P2" s="24"/>
      <c r="Q2" s="24"/>
    </row>
    <row r="3" spans="2:17" ht="36.950000000000003" customHeight="1" thickTop="1" x14ac:dyDescent="0.25">
      <c r="B3" s="5" t="s">
        <v>23</v>
      </c>
      <c r="D3" s="17">
        <f ca="1">DATEVALUE("1-JAN"&amp;_JAAR)</f>
        <v>43466</v>
      </c>
      <c r="E3" s="17">
        <f ca="1">DATEVALUE("1-FEB"&amp;_JAAR)</f>
        <v>43497</v>
      </c>
      <c r="F3" s="17">
        <f ca="1">DATEVALUE("1-MRT"&amp;_JAAR)</f>
        <v>43525</v>
      </c>
      <c r="G3" s="17">
        <f ca="1">DATEVALUE("1-APR"&amp;_JAAR)</f>
        <v>43556</v>
      </c>
      <c r="H3" s="17">
        <f ca="1">DATEVALUE("1-MEI"&amp;_JAAR)</f>
        <v>43586</v>
      </c>
      <c r="I3" s="17">
        <f ca="1">DATEVALUE("1-JUN"&amp;_JAAR)</f>
        <v>43617</v>
      </c>
      <c r="J3" s="17">
        <f ca="1">DATEVALUE("1-JUL"&amp;_JAAR)</f>
        <v>43647</v>
      </c>
      <c r="K3" s="17">
        <f ca="1">DATEVALUE("1-AUG"&amp;_JAAR)</f>
        <v>43678</v>
      </c>
      <c r="L3" s="17">
        <f ca="1">DATEVALUE("1-SEP"&amp;_JAAR)</f>
        <v>43709</v>
      </c>
      <c r="M3" s="17">
        <f ca="1">DATEVALUE("1-OKT"&amp;_JAAR)</f>
        <v>43739</v>
      </c>
      <c r="N3" s="17">
        <f ca="1">DATEVALUE("1-NOV"&amp;_JAAR)</f>
        <v>43770</v>
      </c>
      <c r="O3" s="17">
        <f ca="1">DATEVALUE("1-DEC"&amp;_JAAR)</f>
        <v>43800</v>
      </c>
    </row>
    <row r="4" spans="2:17" ht="37.5" customHeight="1" x14ac:dyDescent="0.25">
      <c r="B4" s="14"/>
      <c r="D4" s="17">
        <f ca="1">EOMONTH(D3,0)</f>
        <v>43496</v>
      </c>
      <c r="E4" s="17">
        <f ca="1">EOMONTH(E3,0)</f>
        <v>43524</v>
      </c>
      <c r="F4" s="17">
        <f ca="1">EOMONTH(F3,0)</f>
        <v>43555</v>
      </c>
      <c r="G4" s="17">
        <f ca="1">EOMONTH(G3,0)</f>
        <v>43585</v>
      </c>
      <c r="H4" s="17">
        <f ca="1">EOMONTH(H3,0)</f>
        <v>43616</v>
      </c>
      <c r="I4" s="17">
        <f t="shared" ref="I4:O4" ca="1" si="0">EOMONTH(I3,0)</f>
        <v>43646</v>
      </c>
      <c r="J4" s="17">
        <f t="shared" ca="1" si="0"/>
        <v>43677</v>
      </c>
      <c r="K4" s="17">
        <f t="shared" ca="1" si="0"/>
        <v>43708</v>
      </c>
      <c r="L4" s="17">
        <f t="shared" ca="1" si="0"/>
        <v>43738</v>
      </c>
      <c r="M4" s="17">
        <f t="shared" ca="1" si="0"/>
        <v>43769</v>
      </c>
      <c r="N4" s="17">
        <f t="shared" ca="1" si="0"/>
        <v>43799</v>
      </c>
      <c r="O4" s="17">
        <f t="shared" ca="1" si="0"/>
        <v>43830</v>
      </c>
    </row>
    <row r="5" spans="2:17" ht="30" customHeight="1" x14ac:dyDescent="0.25">
      <c r="B5" s="6" t="s">
        <v>2</v>
      </c>
      <c r="C5" s="6" t="s">
        <v>25</v>
      </c>
      <c r="D5" s="22" t="s">
        <v>26</v>
      </c>
      <c r="E5" s="22" t="s">
        <v>27</v>
      </c>
      <c r="F5" s="22" t="s">
        <v>28</v>
      </c>
      <c r="G5" s="22" t="s">
        <v>29</v>
      </c>
      <c r="H5" s="22" t="s">
        <v>30</v>
      </c>
      <c r="I5" s="22" t="s">
        <v>31</v>
      </c>
      <c r="J5" s="22" t="s">
        <v>32</v>
      </c>
      <c r="K5" s="22" t="s">
        <v>33</v>
      </c>
      <c r="L5" s="22" t="s">
        <v>34</v>
      </c>
      <c r="M5" s="22" t="s">
        <v>35</v>
      </c>
      <c r="N5" s="22" t="s">
        <v>36</v>
      </c>
      <c r="O5" s="22" t="s">
        <v>37</v>
      </c>
      <c r="P5" s="22" t="s">
        <v>3</v>
      </c>
      <c r="Q5" s="6" t="s">
        <v>38</v>
      </c>
    </row>
    <row r="6" spans="2:17" ht="30" customHeight="1" x14ac:dyDescent="0.25">
      <c r="B6" s="12">
        <v>1000</v>
      </c>
      <c r="C6" s="6" t="s">
        <v>5</v>
      </c>
      <c r="D6"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6"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6"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6"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6"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6"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6"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6"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6"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6"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6"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6"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6" s="10">
        <f ca="1">SUM(OverzichtMaandelijkseOnkosten[[#This Row],[Januari]:[December]])</f>
        <v>0</v>
      </c>
      <c r="Q6" s="10"/>
    </row>
    <row r="7" spans="2:17" ht="30" customHeight="1" x14ac:dyDescent="0.25">
      <c r="B7" s="12">
        <v>2000</v>
      </c>
      <c r="C7" s="6" t="s">
        <v>6</v>
      </c>
      <c r="D7"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7"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7"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7"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7"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7"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7"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7"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7"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7"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7"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7"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7" s="10">
        <f ca="1">SUM(OverzichtMaandelijkseOnkosten[[#This Row],[Januari]:[December]])</f>
        <v>0</v>
      </c>
      <c r="Q7" s="10"/>
    </row>
    <row r="8" spans="2:17" ht="30" customHeight="1" x14ac:dyDescent="0.25">
      <c r="B8" s="12">
        <v>3000</v>
      </c>
      <c r="C8" s="6" t="s">
        <v>7</v>
      </c>
      <c r="D8"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8"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8"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8"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8"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8"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8"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8"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8"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8"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8"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8"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8" s="10">
        <f ca="1">SUM(OverzichtMaandelijkseOnkosten[[#This Row],[Januari]:[December]])</f>
        <v>0</v>
      </c>
      <c r="Q8" s="10"/>
    </row>
    <row r="9" spans="2:17" ht="30" customHeight="1" x14ac:dyDescent="0.25">
      <c r="B9" s="12">
        <v>4000</v>
      </c>
      <c r="C9" s="6" t="s">
        <v>8</v>
      </c>
      <c r="D9"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9"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9"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9"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9"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9"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9"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9"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9"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9"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9"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9"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9" s="10">
        <f ca="1">SUM(OverzichtMaandelijkseOnkosten[[#This Row],[Januari]:[December]])</f>
        <v>0</v>
      </c>
      <c r="Q9" s="10"/>
    </row>
    <row r="10" spans="2:17" ht="30" customHeight="1" x14ac:dyDescent="0.25">
      <c r="B10" s="12">
        <v>5000</v>
      </c>
      <c r="C10" s="6" t="s">
        <v>9</v>
      </c>
      <c r="D10"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0"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0"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0"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0"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0"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0"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0"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0"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0"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0"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0"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0" s="10">
        <f ca="1">SUM(OverzichtMaandelijkseOnkosten[[#This Row],[Januari]:[December]])</f>
        <v>0</v>
      </c>
      <c r="Q10" s="10"/>
    </row>
    <row r="11" spans="2:17" ht="30" customHeight="1" x14ac:dyDescent="0.25">
      <c r="B11" s="12">
        <v>6000</v>
      </c>
      <c r="C11" s="6" t="s">
        <v>10</v>
      </c>
      <c r="D11"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1"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1"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1"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1"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1"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1"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1"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1"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1"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1"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1"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1" s="10">
        <f ca="1">SUM(OverzichtMaandelijkseOnkosten[[#This Row],[Januari]:[December]])</f>
        <v>0</v>
      </c>
      <c r="Q11" s="10"/>
    </row>
    <row r="12" spans="2:17" ht="30" customHeight="1" x14ac:dyDescent="0.25">
      <c r="B12" s="12">
        <v>7000</v>
      </c>
      <c r="C12" s="6" t="s">
        <v>11</v>
      </c>
      <c r="D12"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2"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2"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2"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2"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2"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2"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2"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2"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2"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2"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2"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2" s="10">
        <f ca="1">SUM(OverzichtMaandelijkseOnkosten[[#This Row],[Januari]:[December]])</f>
        <v>0</v>
      </c>
      <c r="Q12" s="10"/>
    </row>
    <row r="13" spans="2:17" ht="30" customHeight="1" x14ac:dyDescent="0.25">
      <c r="B13" s="12">
        <v>8000</v>
      </c>
      <c r="C13" s="6" t="s">
        <v>12</v>
      </c>
      <c r="D13"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3"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3"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3"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3"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3"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3"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3"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3"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3"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3"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3"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3" s="10">
        <f ca="1">SUM(OverzichtMaandelijkseOnkosten[[#This Row],[Januari]:[December]])</f>
        <v>0</v>
      </c>
      <c r="Q13" s="10"/>
    </row>
    <row r="14" spans="2:17" ht="30" customHeight="1" x14ac:dyDescent="0.25">
      <c r="B14" s="12">
        <v>9000</v>
      </c>
      <c r="C14" s="6" t="s">
        <v>13</v>
      </c>
      <c r="D14"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4"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4"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4"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4"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4"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4"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4"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4"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4"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4"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4"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4" s="10">
        <f ca="1">SUM(OverzichtMaandelijkseOnkosten[[#This Row],[Januari]:[December]])</f>
        <v>0</v>
      </c>
      <c r="Q14" s="10"/>
    </row>
    <row r="15" spans="2:17" ht="30" customHeight="1" x14ac:dyDescent="0.25">
      <c r="B15" s="12">
        <v>10000</v>
      </c>
      <c r="C15" s="6" t="s">
        <v>14</v>
      </c>
      <c r="D15"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5"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5"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5"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5"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5"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5"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5"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5"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5"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5"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5"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5" s="10">
        <f ca="1">SUM(OverzichtMaandelijkseOnkosten[[#This Row],[Januari]:[December]])</f>
        <v>0</v>
      </c>
      <c r="Q15" s="10"/>
    </row>
    <row r="16" spans="2:17" ht="30" customHeight="1" x14ac:dyDescent="0.25">
      <c r="B16" s="12">
        <v>11000</v>
      </c>
      <c r="C16" s="6" t="s">
        <v>15</v>
      </c>
      <c r="D16"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6"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6"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6"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6"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6"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6"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6"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6"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6"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6"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6"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6" s="10">
        <f ca="1">SUM(OverzichtMaandelijkseOnkosten[[#This Row],[Januari]:[December]])</f>
        <v>0</v>
      </c>
      <c r="Q16" s="10"/>
    </row>
    <row r="17" spans="2:17" ht="30" customHeight="1" x14ac:dyDescent="0.25">
      <c r="B17" s="12">
        <v>12000</v>
      </c>
      <c r="C17" s="6" t="s">
        <v>16</v>
      </c>
      <c r="D17" s="10">
        <f ca="1">SUMIFS(GespecificeerdeKosten[Controleer bedrag],GespecificeerdeKosten[G/L-code],OverzichtMaandelijkseOnkosten[[#This Row],[G/L-code]],GespecificeerdeKosten[Factuurdatum],"&gt;="&amp;D$3,GespecificeerdeKosten[Factuurdatum],"&lt;="&amp;D$4)+SUMIFS(Anders[Controleer bedrag],Anders[G/L-code],OverzichtMaandelijkseOnkosten[[#This Row],[G/L-code]],Anders[Aanvraag datumcontrole gestart],"&gt;="&amp;DATEVALUE(OverzichtMaandelijkseOnkosten[[#Headers],[Januari]]&amp;" 1, "&amp;_JAAR),Anders[Aanvraag datumcontrole gestart],"&lt;="&amp;D$4)</f>
        <v>0</v>
      </c>
      <c r="E17" s="10">
        <f ca="1">SUMIFS(GespecificeerdeKosten[Controleer bedrag],GespecificeerdeKosten[G/L-code],OverzichtMaandelijkseOnkosten[[#This Row],[G/L-code]],GespecificeerdeKosten[Factuurdatum],"&gt;="&amp;E$3,GespecificeerdeKosten[Factuurdatum],"&lt;="&amp;E$4)+SUMIFS(Anders[Controleer bedrag],Anders[G/L-code],OverzichtMaandelijkseOnkosten[[#This Row],[G/L-code]],Anders[Aanvraag datumcontrole gestart],"&gt;="&amp;DATEVALUE(OverzichtMaandelijkseOnkosten[[#Headers],[Februari]]&amp;" 1, "&amp;_JAAR),Anders[Aanvraag datumcontrole gestart],"&lt;="&amp;E$4)</f>
        <v>0</v>
      </c>
      <c r="F17" s="10">
        <f ca="1">SUMIFS(GespecificeerdeKosten[Controleer bedrag],GespecificeerdeKosten[G/L-code],OverzichtMaandelijkseOnkosten[[#This Row],[G/L-code]],GespecificeerdeKosten[Factuurdatum],"&gt;="&amp;F$3,GespecificeerdeKosten[Factuurdatum],"&lt;="&amp;F$4)+SUMIFS(Anders[Controleer bedrag],Anders[G/L-code],OverzichtMaandelijkseOnkosten[[#This Row],[G/L-code]],Anders[Aanvraag datumcontrole gestart],"&gt;="&amp;DATEVALUE(OverzichtMaandelijkseOnkosten[[#Headers],[Maart]]&amp;" 1, "&amp;_JAAR),Anders[Aanvraag datumcontrole gestart],"&lt;="&amp;F$4)</f>
        <v>0</v>
      </c>
      <c r="G17" s="10">
        <f ca="1">SUMIFS(GespecificeerdeKosten[Controleer bedrag],GespecificeerdeKosten[G/L-code],OverzichtMaandelijkseOnkosten[[#This Row],[G/L-code]],GespecificeerdeKosten[Factuurdatum],"&gt;="&amp;G$3,GespecificeerdeKosten[Factuurdatum],"&lt;="&amp;G$4)+SUMIFS(Anders[Controleer bedrag],Anders[G/L-code],OverzichtMaandelijkseOnkosten[[#This Row],[G/L-code]],Anders[Aanvraag datumcontrole gestart],"&gt;="&amp;DATEVALUE(OverzichtMaandelijkseOnkosten[[#Headers],[April]]&amp;" 1, "&amp;_JAAR),Anders[Aanvraag datumcontrole gestart],"&lt;="&amp;G$4)</f>
        <v>0</v>
      </c>
      <c r="H17" s="10">
        <f ca="1">SUMIFS(GespecificeerdeKosten[Controleer bedrag],GespecificeerdeKosten[G/L-code],OverzichtMaandelijkseOnkosten[[#This Row],[G/L-code]],GespecificeerdeKosten[Factuurdatum],"&gt;="&amp;H$3,GespecificeerdeKosten[Factuurdatum],"&lt;="&amp;H$4)+SUMIFS(Anders[Controleer bedrag],Anders[G/L-code],OverzichtMaandelijkseOnkosten[[#This Row],[G/L-code]],Anders[Aanvraag datumcontrole gestart],"&gt;="&amp;DATEVALUE(OverzichtMaandelijkseOnkosten[[#Headers],[Mei]]&amp;" 1, "&amp;_JAAR),Anders[Aanvraag datumcontrole gestart],"&lt;="&amp;H$4)</f>
        <v>0</v>
      </c>
      <c r="I17" s="10">
        <f ca="1">SUMIFS(GespecificeerdeKosten[Controleer bedrag],GespecificeerdeKosten[G/L-code],OverzichtMaandelijkseOnkosten[[#This Row],[G/L-code]],GespecificeerdeKosten[Factuurdatum],"&gt;="&amp;I$3,GespecificeerdeKosten[Factuurdatum],"&lt;="&amp;I$4)+SUMIFS(Anders[Controleer bedrag],Anders[G/L-code],OverzichtMaandelijkseOnkosten[[#This Row],[G/L-code]],Anders[Aanvraag datumcontrole gestart],"&gt;="&amp;DATEVALUE(OverzichtMaandelijkseOnkosten[[#Headers],[Juni]]&amp;" 1, "&amp;_JAAR),Anders[Aanvraag datumcontrole gestart],"&lt;="&amp;I$4)</f>
        <v>0</v>
      </c>
      <c r="J17" s="10">
        <f ca="1">SUMIFS(GespecificeerdeKosten[Controleer bedrag],GespecificeerdeKosten[G/L-code],OverzichtMaandelijkseOnkosten[[#This Row],[G/L-code]],GespecificeerdeKosten[Factuurdatum],"&gt;="&amp;J$3,GespecificeerdeKosten[Factuurdatum],"&lt;="&amp;J$4)+SUMIFS(Anders[Controleer bedrag],Anders[G/L-code],OverzichtMaandelijkseOnkosten[[#This Row],[G/L-code]],Anders[Aanvraag datumcontrole gestart],"&gt;="&amp;DATEVALUE(OverzichtMaandelijkseOnkosten[[#Headers],[Juli]]&amp;" 1, "&amp;_JAAR),Anders[Aanvraag datumcontrole gestart],"&lt;="&amp;J$4)</f>
        <v>0</v>
      </c>
      <c r="K17" s="10">
        <f ca="1">SUMIFS(GespecificeerdeKosten[Controleer bedrag],GespecificeerdeKosten[G/L-code],OverzichtMaandelijkseOnkosten[[#This Row],[G/L-code]],GespecificeerdeKosten[Factuurdatum],"&gt;="&amp;K$3,GespecificeerdeKosten[Factuurdatum],"&lt;="&amp;K$4)+SUMIFS(Anders[Controleer bedrag],Anders[G/L-code],OverzichtMaandelijkseOnkosten[[#This Row],[G/L-code]],Anders[Aanvraag datumcontrole gestart],"&gt;="&amp;DATEVALUE(OverzichtMaandelijkseOnkosten[[#Headers],[Augustus]]&amp;" 1, "&amp;_JAAR),Anders[Aanvraag datumcontrole gestart],"&lt;="&amp;K$4)</f>
        <v>0</v>
      </c>
      <c r="L17" s="10">
        <f ca="1">SUMIFS(GespecificeerdeKosten[Controleer bedrag],GespecificeerdeKosten[G/L-code],OverzichtMaandelijkseOnkosten[[#This Row],[G/L-code]],GespecificeerdeKosten[Factuurdatum],"&gt;="&amp;L$3,GespecificeerdeKosten[Factuurdatum],"&lt;="&amp;L$4)+SUMIFS(Anders[Controleer bedrag],Anders[G/L-code],OverzichtMaandelijkseOnkosten[[#This Row],[G/L-code]],Anders[Aanvraag datumcontrole gestart],"&gt;="&amp;DATEVALUE(OverzichtMaandelijkseOnkosten[[#Headers],[September]]&amp;" 1, "&amp;_JAAR),Anders[Aanvraag datumcontrole gestart],"&lt;="&amp;L$4)</f>
        <v>0</v>
      </c>
      <c r="M17" s="10">
        <f ca="1">SUMIFS(GespecificeerdeKosten[Controleer bedrag],GespecificeerdeKosten[G/L-code],OverzichtMaandelijkseOnkosten[[#This Row],[G/L-code]],GespecificeerdeKosten[Factuurdatum],"&gt;="&amp;M$3,GespecificeerdeKosten[Factuurdatum],"&lt;="&amp;M$4)+SUMIFS(Anders[Controleer bedrag],Anders[G/L-code],OverzichtMaandelijkseOnkosten[[#This Row],[G/L-code]],Anders[Aanvraag datumcontrole gestart],"&gt;="&amp;DATEVALUE(OverzichtMaandelijkseOnkosten[[#Headers],[Oktober]]&amp;" 1, "&amp;_JAAR),Anders[Aanvraag datumcontrole gestart],"&lt;="&amp;M$4)</f>
        <v>0</v>
      </c>
      <c r="N17" s="10">
        <f ca="1">SUMIFS(GespecificeerdeKosten[Controleer bedrag],GespecificeerdeKosten[G/L-code],OverzichtMaandelijkseOnkosten[[#This Row],[G/L-code]],GespecificeerdeKosten[Factuurdatum],"&gt;="&amp;N$3,GespecificeerdeKosten[Factuurdatum],"&lt;="&amp;N$4)+SUMIFS(Anders[Controleer bedrag],Anders[G/L-code],OverzichtMaandelijkseOnkosten[[#This Row],[G/L-code]],Anders[Aanvraag datumcontrole gestart],"&gt;="&amp;DATEVALUE(OverzichtMaandelijkseOnkosten[[#Headers],[November]]&amp;" 1, "&amp;_JAAR),Anders[Aanvraag datumcontrole gestart],"&lt;="&amp;N$4)</f>
        <v>0</v>
      </c>
      <c r="O17" s="10">
        <f ca="1">SUMIFS(GespecificeerdeKosten[Controleer bedrag],GespecificeerdeKosten[G/L-code],OverzichtMaandelijkseOnkosten[[#This Row],[G/L-code]],GespecificeerdeKosten[Factuurdatum],"&gt;="&amp;O$3,GespecificeerdeKosten[Factuurdatum],"&lt;="&amp;O$4)+SUMIFS(Anders[Controleer bedrag],Anders[G/L-code],OverzichtMaandelijkseOnkosten[[#This Row],[G/L-code]],Anders[Aanvraag datumcontrole gestart],"&gt;="&amp;DATEVALUE(OverzichtMaandelijkseOnkosten[[#Headers],[December]]&amp;" 1, "&amp;_JAAR),Anders[Aanvraag datumcontrole gestart],"&lt;="&amp;O$4)</f>
        <v>0</v>
      </c>
      <c r="P17" s="10">
        <f ca="1">SUM(OverzichtMaandelijkseOnkosten[[#This Row],[Januari]:[December]])</f>
        <v>0</v>
      </c>
      <c r="Q17" s="10"/>
    </row>
    <row r="18" spans="2:17" ht="30" customHeight="1" x14ac:dyDescent="0.25">
      <c r="B18" s="7" t="s">
        <v>3</v>
      </c>
      <c r="C18" s="6"/>
      <c r="D18" s="18">
        <f ca="1">SUBTOTAL(109,OverzichtMaandelijkseOnkosten[Januari])</f>
        <v>0</v>
      </c>
      <c r="E18" s="18">
        <f ca="1">SUBTOTAL(109,OverzichtMaandelijkseOnkosten[Februari])</f>
        <v>0</v>
      </c>
      <c r="F18" s="18">
        <f ca="1">SUBTOTAL(109,OverzichtMaandelijkseOnkosten[Maart])</f>
        <v>0</v>
      </c>
      <c r="G18" s="18">
        <f ca="1">SUBTOTAL(109,OverzichtMaandelijkseOnkosten[April])</f>
        <v>0</v>
      </c>
      <c r="H18" s="18">
        <f ca="1">SUBTOTAL(109,OverzichtMaandelijkseOnkosten[Mei])</f>
        <v>0</v>
      </c>
      <c r="I18" s="18">
        <f ca="1">SUBTOTAL(109,OverzichtMaandelijkseOnkosten[Juni])</f>
        <v>0</v>
      </c>
      <c r="J18" s="18">
        <f ca="1">SUBTOTAL(109,OverzichtMaandelijkseOnkosten[Juli])</f>
        <v>0</v>
      </c>
      <c r="K18" s="18">
        <f ca="1">SUBTOTAL(109,OverzichtMaandelijkseOnkosten[Augustus])</f>
        <v>0</v>
      </c>
      <c r="L18" s="18">
        <f ca="1">SUBTOTAL(109,OverzichtMaandelijkseOnkosten[September])</f>
        <v>0</v>
      </c>
      <c r="M18" s="18">
        <f ca="1">SUBTOTAL(109,OverzichtMaandelijkseOnkosten[Oktober])</f>
        <v>0</v>
      </c>
      <c r="N18" s="18">
        <f ca="1">SUBTOTAL(109,OverzichtMaandelijkseOnkosten[November])</f>
        <v>0</v>
      </c>
      <c r="O18" s="18">
        <f ca="1">SUBTOTAL(109,OverzichtMaandelijkseOnkosten[December])</f>
        <v>0</v>
      </c>
      <c r="P18" s="18">
        <f ca="1">SUBTOTAL(109,OverzichtMaandelijkseOnkosten[Totaal])</f>
        <v>0</v>
      </c>
      <c r="Q18" s="6"/>
    </row>
  </sheetData>
  <mergeCells count="1">
    <mergeCell ref="B2:Q2"/>
  </mergeCells>
  <dataValidations count="9">
    <dataValidation allowBlank="1" showInputMessage="1" showErrorMessage="1" prompt="Maak op dit werkblad een overzicht van de maandelijkse onkosten. Voer gegevens in in de tabel Maandelijkse onkosten. De cellen B1 en C1 bevatten navigatiekoppelingen om naar het vorige en volgende werkblad te gaan" sqref="A1" xr:uid="{00000000-0002-0000-0100-000000000000}"/>
    <dataValidation allowBlank="1" showInputMessage="1" showErrorMessage="1" prompt="Voer in deze kolom onder deze koptekst de grootboekcode in" sqref="B5" xr:uid="{00000000-0002-0000-0100-000001000000}"/>
    <dataValidation allowBlank="1" showInputMessage="1" showErrorMessage="1" prompt="Voer in deze kolom onder deze kop de naam van de rekening in" sqref="C5" xr:uid="{00000000-0002-0000-0100-000002000000}"/>
    <dataValidation allowBlank="1" showInputMessage="1" showErrorMessage="1" prompt="Het werkelijke bedrag voor deze maand wordt automatisch berekend in deze kolom onder deze koptekst" sqref="D5:O5" xr:uid="{00000000-0002-0000-0100-000003000000}"/>
    <dataValidation allowBlank="1" showInputMessage="1" showErrorMessage="1" prompt="Het totaal wordt automatisch berekend in deze kolom onder deze koptekst" sqref="P5" xr:uid="{00000000-0002-0000-0100-000004000000}"/>
    <dataValidation allowBlank="1" showInputMessage="1" showErrorMessage="1" prompt="Een sparkline met de onkostentrend voor één type onkosten gedurende 12 maanden wordt in deze kolom weergegeven " sqref="Q5" xr:uid="{00000000-0002-0000-0100-000005000000}"/>
    <dataValidation allowBlank="1" showInputMessage="1" showErrorMessage="1" prompt="Deze cel bevat een navigatiekoppeling. Selecteer om naar het werkblad Budgetoverzicht dit jaar t/m vandaag te gaan" sqref="B1" xr:uid="{00000000-0002-0000-0100-000006000000}"/>
    <dataValidation allowBlank="1" showInputMessage="1" showErrorMessage="1" prompt="Deze cel bevat een navigatiekoppeling. Selecteer om naar het werkblad GESPECIFICEERDE KOSTEN te gaan" sqref="C1" xr:uid="{00000000-0002-0000-0100-000007000000}"/>
    <dataValidation allowBlank="1" showInputMessage="1" showErrorMessage="1" prompt="Deze cel bevat de titel van dit werkblad. Cel B3 bevat een slicer om de tabel op rekeningnaam te filteren. Verwijder niet de formules in de cellen D3 tot en met Q4" sqref="B2:Q2" xr:uid="{00000000-0002-0000-0100-000008000000}"/>
  </dataValidations>
  <hyperlinks>
    <hyperlink ref="B1" location="'BUDGETOVERZICHT TM VANDAAG'!A1" tooltip="Selecteer om naar het werkblad BUDGETOVERZICHT T/M VANDAAG te gaan" display="YTD BUDGET SUMMARY" xr:uid="{00000000-0004-0000-0100-000000000000}"/>
    <hyperlink ref="C1" location="'GESPECIFICEERDE KOSTEN'!A1" tooltip="Selecteer om naar het werkblad GESPECIFICEERDE KOSTEN te gaan" display="ITEMIZED EXPENSES" xr:uid="{00000000-0004-0000-0100-000001000000}"/>
  </hyperlinks>
  <printOptions horizontalCentered="1"/>
  <pageMargins left="0.4" right="0.4" top="0.4" bottom="0.6" header="0.3" footer="0.3"/>
  <pageSetup paperSize="9" scale="64"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'OVERZICHT MAANDELIJKSE ONKOSTEN'!D6:O6</xm:f>
              <xm:sqref>Q6</xm:sqref>
            </x14:sparkline>
            <x14:sparkline>
              <xm:f>'OVERZICHT MAANDELIJKSE ONKOSTEN'!D7:O7</xm:f>
              <xm:sqref>Q7</xm:sqref>
            </x14:sparkline>
            <x14:sparkline>
              <xm:f>'OVERZICHT MAANDELIJKSE ONKOSTEN'!D8:O8</xm:f>
              <xm:sqref>Q8</xm:sqref>
            </x14:sparkline>
            <x14:sparkline>
              <xm:f>'OVERZICHT MAANDELIJKSE ONKOSTEN'!D9:O9</xm:f>
              <xm:sqref>Q9</xm:sqref>
            </x14:sparkline>
            <x14:sparkline>
              <xm:f>'OVERZICHT MAANDELIJKSE ONKOSTEN'!D10:O10</xm:f>
              <xm:sqref>Q10</xm:sqref>
            </x14:sparkline>
            <x14:sparkline>
              <xm:f>'OVERZICHT MAANDELIJKSE ONKOSTEN'!D11:O11</xm:f>
              <xm:sqref>Q11</xm:sqref>
            </x14:sparkline>
            <x14:sparkline>
              <xm:f>'OVERZICHT MAANDELIJKSE ONKOSTEN'!D12:O12</xm:f>
              <xm:sqref>Q12</xm:sqref>
            </x14:sparkline>
            <x14:sparkline>
              <xm:f>'OVERZICHT MAANDELIJKSE ONKOSTEN'!D13:O13</xm:f>
              <xm:sqref>Q13</xm:sqref>
            </x14:sparkline>
            <x14:sparkline>
              <xm:f>'OVERZICHT MAANDELIJKSE ONKOSTEN'!D14:O14</xm:f>
              <xm:sqref>Q14</xm:sqref>
            </x14:sparkline>
            <x14:sparkline>
              <xm:f>'OVERZICHT MAANDELIJKSE ONKOSTEN'!D15:O15</xm:f>
              <xm:sqref>Q15</xm:sqref>
            </x14:sparkline>
            <x14:sparkline>
              <xm:f>'OVERZICHT MAANDELIJKSE ONKOSTEN'!D16:O16</xm:f>
              <xm:sqref>Q16</xm:sqref>
            </x14:sparkline>
            <x14:sparkline>
              <xm:f>'OVERZICHT MAANDELIJKSE ONKOSTEN'!D17:O17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J6"/>
  <sheetViews>
    <sheetView showGridLines="0" workbookViewId="0"/>
  </sheetViews>
  <sheetFormatPr defaultRowHeight="30" customHeight="1" x14ac:dyDescent="0.25"/>
  <cols>
    <col min="1" max="1" width="2.7109375" customWidth="1"/>
    <col min="2" max="2" width="17.5703125" customWidth="1"/>
    <col min="3" max="3" width="17.42578125" customWidth="1"/>
    <col min="4" max="4" width="11.5703125" customWidth="1"/>
    <col min="5" max="5" width="30" customWidth="1"/>
    <col min="6" max="6" width="15.28515625" bestFit="1" customWidth="1"/>
    <col min="7" max="7" width="30" customWidth="1"/>
    <col min="8" max="8" width="22.5703125" customWidth="1"/>
    <col min="9" max="10" width="16.28515625" customWidth="1"/>
  </cols>
  <sheetData>
    <row r="1" spans="2:10" ht="15" customHeight="1" x14ac:dyDescent="0.25">
      <c r="B1" s="4" t="s">
        <v>0</v>
      </c>
      <c r="C1" s="4" t="s">
        <v>40</v>
      </c>
    </row>
    <row r="2" spans="2:10" ht="24.75" customHeight="1" thickBot="1" x14ac:dyDescent="0.3">
      <c r="B2" s="26" t="s">
        <v>24</v>
      </c>
      <c r="C2" s="26"/>
      <c r="D2" s="26"/>
      <c r="E2" s="26"/>
      <c r="F2" s="26"/>
      <c r="G2" s="26"/>
      <c r="H2" s="26"/>
      <c r="I2" s="26"/>
      <c r="J2" s="26"/>
    </row>
    <row r="3" spans="2:10" ht="75" customHeight="1" thickTop="1" x14ac:dyDescent="0.25">
      <c r="B3" s="25" t="s">
        <v>39</v>
      </c>
      <c r="C3" s="25"/>
      <c r="D3" s="25"/>
      <c r="E3" s="25"/>
      <c r="F3" s="25"/>
      <c r="G3" s="25" t="s">
        <v>47</v>
      </c>
      <c r="H3" s="25"/>
      <c r="I3" s="25"/>
      <c r="J3" s="25"/>
    </row>
    <row r="4" spans="2:10" ht="30" customHeight="1" x14ac:dyDescent="0.25">
      <c r="B4" s="9" t="s">
        <v>2</v>
      </c>
      <c r="C4" s="9" t="s">
        <v>72</v>
      </c>
      <c r="D4" s="9" t="s">
        <v>42</v>
      </c>
      <c r="E4" s="9" t="s">
        <v>43</v>
      </c>
      <c r="F4" s="9" t="s">
        <v>46</v>
      </c>
      <c r="G4" s="9" t="s">
        <v>48</v>
      </c>
      <c r="H4" s="9" t="s">
        <v>51</v>
      </c>
      <c r="I4" s="9" t="s">
        <v>54</v>
      </c>
      <c r="J4" s="9" t="s">
        <v>57</v>
      </c>
    </row>
    <row r="5" spans="2:10" ht="30" customHeight="1" x14ac:dyDescent="0.25">
      <c r="B5" s="12">
        <v>1000</v>
      </c>
      <c r="C5" s="20" t="s">
        <v>41</v>
      </c>
      <c r="D5" s="13">
        <v>100</v>
      </c>
      <c r="E5" s="6" t="s">
        <v>44</v>
      </c>
      <c r="F5" s="16">
        <v>750.75</v>
      </c>
      <c r="G5" s="6" t="s">
        <v>49</v>
      </c>
      <c r="H5" s="6" t="s">
        <v>52</v>
      </c>
      <c r="I5" s="6" t="s">
        <v>55</v>
      </c>
      <c r="J5" s="19" t="s">
        <v>41</v>
      </c>
    </row>
    <row r="6" spans="2:10" ht="30" customHeight="1" x14ac:dyDescent="0.25">
      <c r="B6" s="12">
        <v>7000</v>
      </c>
      <c r="C6" s="21" t="s">
        <v>41</v>
      </c>
      <c r="D6" s="13">
        <v>101</v>
      </c>
      <c r="E6" s="6" t="s">
        <v>45</v>
      </c>
      <c r="F6" s="10">
        <v>2500</v>
      </c>
      <c r="G6" s="6" t="s">
        <v>50</v>
      </c>
      <c r="H6" s="6" t="s">
        <v>53</v>
      </c>
      <c r="I6" s="6" t="s">
        <v>56</v>
      </c>
      <c r="J6" s="19" t="s">
        <v>41</v>
      </c>
    </row>
  </sheetData>
  <mergeCells count="3">
    <mergeCell ref="B3:F3"/>
    <mergeCell ref="G3:J3"/>
    <mergeCell ref="B2:J2"/>
  </mergeCells>
  <dataValidations count="13">
    <dataValidation allowBlank="1" showInputMessage="1" showErrorMessage="1" prompt="Voer op dit werkblad de gespecificeerde onkosten in. Voer de gegevens in in de tabel Gespecificeerde kosten. De cellen B1 en C1 bevatten navigatiekoppelingen om naar het vorige en volgende werkblad te gaan" sqref="A1" xr:uid="{00000000-0002-0000-0200-000000000000}"/>
    <dataValidation allowBlank="1" showInputMessage="1" showErrorMessage="1" prompt="Voer in deze kolom onder deze koptekst de grootboekcode in" sqref="B4" xr:uid="{00000000-0002-0000-0200-000001000000}"/>
    <dataValidation allowBlank="1" showInputMessage="1" showErrorMessage="1" prompt="Voer in deze kolom onder deze koptekst de factuurdatum in" sqref="C4" xr:uid="{00000000-0002-0000-0200-000002000000}"/>
    <dataValidation allowBlank="1" showInputMessage="1" showErrorMessage="1" prompt="Voer het factuurnummer in deze kolom onder deze koptekst in" sqref="D4" xr:uid="{00000000-0002-0000-0200-000003000000}"/>
    <dataValidation allowBlank="1" showInputMessage="1" showErrorMessage="1" prompt="Voer in deze kolom onder deze koptekst de aanvrager in" sqref="E4" xr:uid="{00000000-0002-0000-0200-000004000000}"/>
    <dataValidation allowBlank="1" showInputMessage="1" showErrorMessage="1" prompt="Voer in deze kolom onder deze koptekst het chequebedrag in" sqref="F4" xr:uid="{00000000-0002-0000-0200-000005000000}"/>
    <dataValidation allowBlank="1" showInputMessage="1" showErrorMessage="1" prompt="Voer in deze kolom onder deze koptekst de naam van de begunstigde in" sqref="G4" xr:uid="{00000000-0002-0000-0200-000006000000}"/>
    <dataValidation allowBlank="1" showInputMessage="1" showErrorMessage="1" prompt="Voer in deze kolom onder deze koptekst het doel van de rekening in" sqref="H4" xr:uid="{00000000-0002-0000-0200-000007000000}"/>
    <dataValidation allowBlank="1" showInputMessage="1" showErrorMessage="1" prompt="Voer in deze kolom onder deze koptekst de distributiemethode in" sqref="I4" xr:uid="{00000000-0002-0000-0200-000008000000}"/>
    <dataValidation allowBlank="1" showInputMessage="1" showErrorMessage="1" prompt="Voer in deze kolom onder deze koptekst de datum van indienen in" sqref="J4" xr:uid="{00000000-0002-0000-0200-000009000000}"/>
    <dataValidation allowBlank="1" showInputMessage="1" showErrorMessage="1" prompt="Deze cel bevat de titel van dit werkblad. Cel B3 bevat een slicer om de tabel te filteren op aanvrager en cel G3 bevat een slicer om de tabel te filteren op begunstigde" sqref="B2:J2" xr:uid="{00000000-0002-0000-0200-00000A000000}"/>
    <dataValidation allowBlank="1" showInputMessage="1" showErrorMessage="1" prompt="Navigatiekoppeling. Selecteer om naar het overzicht van maandelijkse onkosten te gaan" sqref="B1" xr:uid="{00000000-0002-0000-0200-00000B000000}"/>
    <dataValidation allowBlank="1" showInputMessage="1" showErrorMessage="1" prompt="Deze cel bevat een navigatiekoppeling. Selecteer deze om naar het werkblad LIEFDADIGHEID EN SPONSORS te gaan" sqref="C1" xr:uid="{00000000-0002-0000-0200-00000C000000}"/>
  </dataValidations>
  <hyperlinks>
    <hyperlink ref="B1" location="'OVERZICHT MAANDELIJKSE ONKOSTEN'!A1" tooltip="Selecteer om naar het werkblad OVERZICHT MAANDELIJKSE ONKOSTEN te gaan" display="MONTHLY EXPENSES SUMMARY" xr:uid="{00000000-0004-0000-0200-000000000000}"/>
    <hyperlink ref="C1" location="'LIEFDADIGHEID EN SPONSORS'!A1" tooltip="Selecteer om naar het werkblad LIEFDADIGHEID EN SPONSORS te gaan" display="LIEFDADIGHEID EN SPONSORS" xr:uid="{00000000-0004-0000-0200-000001000000}"/>
  </hyperlinks>
  <printOptions horizontalCentered="1"/>
  <pageMargins left="0.4" right="0.4" top="0.4" bottom="0.6" header="0.3" footer="0.3"/>
  <pageSetup paperSize="9" scale="79"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L6"/>
  <sheetViews>
    <sheetView showGridLines="0" workbookViewId="0"/>
  </sheetViews>
  <sheetFormatPr defaultRowHeight="30" customHeight="1" x14ac:dyDescent="0.25"/>
  <cols>
    <col min="1" max="1" width="2.7109375" customWidth="1"/>
    <col min="2" max="2" width="17.5703125" customWidth="1"/>
    <col min="3" max="3" width="28.140625" customWidth="1"/>
    <col min="4" max="4" width="28.7109375" customWidth="1"/>
    <col min="5" max="5" width="17.28515625" customWidth="1"/>
    <col min="6" max="6" width="17.42578125" customWidth="1"/>
    <col min="7" max="7" width="27" customWidth="1"/>
    <col min="8" max="8" width="16.5703125" customWidth="1"/>
    <col min="9" max="9" width="21.7109375" customWidth="1"/>
    <col min="10" max="10" width="15.42578125" customWidth="1"/>
    <col min="11" max="11" width="16.28515625" customWidth="1"/>
    <col min="12" max="12" width="17" customWidth="1"/>
  </cols>
  <sheetData>
    <row r="1" spans="2:12" ht="15" customHeight="1" x14ac:dyDescent="0.25">
      <c r="B1" s="4" t="s">
        <v>24</v>
      </c>
      <c r="C1" s="3"/>
    </row>
    <row r="2" spans="2:12" ht="24.75" customHeight="1" thickBot="1" x14ac:dyDescent="0.4">
      <c r="B2" s="28" t="s">
        <v>40</v>
      </c>
      <c r="C2" s="28"/>
      <c r="D2" s="28"/>
      <c r="E2" s="28"/>
      <c r="F2" s="28"/>
      <c r="G2" s="28"/>
      <c r="H2" s="28"/>
      <c r="I2" s="28"/>
      <c r="J2" s="28"/>
      <c r="K2" s="28"/>
      <c r="L2" s="28"/>
    </row>
    <row r="3" spans="2:12" ht="75" customHeight="1" thickTop="1" x14ac:dyDescent="0.25">
      <c r="B3" s="27" t="s">
        <v>39</v>
      </c>
      <c r="C3" s="27"/>
      <c r="D3" s="27"/>
      <c r="E3" s="27"/>
      <c r="F3" s="27"/>
      <c r="G3" s="27" t="s">
        <v>47</v>
      </c>
      <c r="H3" s="27"/>
      <c r="I3" s="27"/>
      <c r="J3" s="27"/>
      <c r="K3" s="27"/>
      <c r="L3" s="27"/>
    </row>
    <row r="4" spans="2:12" ht="30" customHeight="1" x14ac:dyDescent="0.25">
      <c r="B4" s="9" t="s">
        <v>2</v>
      </c>
      <c r="C4" s="9" t="s">
        <v>58</v>
      </c>
      <c r="D4" s="9" t="s">
        <v>43</v>
      </c>
      <c r="E4" s="9" t="s">
        <v>46</v>
      </c>
      <c r="F4" s="9" t="s">
        <v>60</v>
      </c>
      <c r="G4" s="9" t="s">
        <v>48</v>
      </c>
      <c r="H4" s="9" t="s">
        <v>63</v>
      </c>
      <c r="I4" s="9" t="s">
        <v>66</v>
      </c>
      <c r="J4" s="9" t="s">
        <v>69</v>
      </c>
      <c r="K4" s="9" t="s">
        <v>54</v>
      </c>
      <c r="L4" s="9" t="s">
        <v>57</v>
      </c>
    </row>
    <row r="5" spans="2:12" ht="30" customHeight="1" x14ac:dyDescent="0.25">
      <c r="B5" s="12">
        <v>12000</v>
      </c>
      <c r="C5" s="19" t="s">
        <v>41</v>
      </c>
      <c r="D5" s="6" t="s">
        <v>59</v>
      </c>
      <c r="E5" s="15">
        <v>1000</v>
      </c>
      <c r="F5" s="10">
        <v>12</v>
      </c>
      <c r="G5" s="6" t="s">
        <v>61</v>
      </c>
      <c r="H5" s="6" t="s">
        <v>64</v>
      </c>
      <c r="I5" s="6" t="s">
        <v>67</v>
      </c>
      <c r="J5" s="6" t="s">
        <v>70</v>
      </c>
      <c r="K5" s="6" t="s">
        <v>71</v>
      </c>
      <c r="L5" s="19" t="s">
        <v>41</v>
      </c>
    </row>
    <row r="6" spans="2:12" ht="30" customHeight="1" x14ac:dyDescent="0.25">
      <c r="B6" s="12">
        <v>11000</v>
      </c>
      <c r="C6" s="19" t="s">
        <v>41</v>
      </c>
      <c r="D6" s="6" t="s">
        <v>59</v>
      </c>
      <c r="E6" s="10">
        <v>2500</v>
      </c>
      <c r="F6" s="10">
        <v>0</v>
      </c>
      <c r="G6" s="6" t="s">
        <v>62</v>
      </c>
      <c r="H6" s="6" t="s">
        <v>65</v>
      </c>
      <c r="I6" s="6" t="s">
        <v>68</v>
      </c>
      <c r="J6" s="6" t="s">
        <v>65</v>
      </c>
      <c r="K6" s="6" t="s">
        <v>71</v>
      </c>
      <c r="L6" s="19" t="s">
        <v>41</v>
      </c>
    </row>
  </sheetData>
  <mergeCells count="3">
    <mergeCell ref="B3:F3"/>
    <mergeCell ref="G3:L3"/>
    <mergeCell ref="B2:L2"/>
  </mergeCells>
  <dataValidations count="14">
    <dataValidation allowBlank="1" showInputMessage="1" showErrorMessage="1" prompt="Maak op dit werkblad een lijst met liefdadigheidsinstellingen en sponsors. Voer de gegevens in de andere tabel in. Selecteer cel B1 om naar het werkblad Gespecificeerde kosten te gaan" sqref="A1" xr:uid="{00000000-0002-0000-0300-000000000000}"/>
    <dataValidation allowBlank="1" showInputMessage="1" showErrorMessage="1" prompt="Voer in deze kolom onder deze koptekst de grootboekcode in" sqref="B4" xr:uid="{00000000-0002-0000-0300-000001000000}"/>
    <dataValidation allowBlank="1" showInputMessage="1" showErrorMessage="1" prompt="Voer in deze kolom onder deze koptekst de aanvraagdatum van de rekening in" sqref="C4" xr:uid="{00000000-0002-0000-0300-000002000000}"/>
    <dataValidation allowBlank="1" showInputMessage="1" showErrorMessage="1" prompt="Voer in deze kolom onder deze koptekst de aanvrager in" sqref="D4" xr:uid="{00000000-0002-0000-0300-000003000000}"/>
    <dataValidation allowBlank="1" showInputMessage="1" showErrorMessage="1" prompt="Voer in deze kolom onder deze koptekst het chequebedrag in" sqref="E4" xr:uid="{00000000-0002-0000-0300-000004000000}"/>
    <dataValidation allowBlank="1" showInputMessage="1" showErrorMessage="1" prompt="Voer in deze kolom onder deze koptekst de bijdrage van vorig jaar in" sqref="F4" xr:uid="{00000000-0002-0000-0300-000005000000}"/>
    <dataValidation allowBlank="1" showInputMessage="1" showErrorMessage="1" prompt="Voer in deze kolom onder deze koptekst de naam van de begunstigde in" sqref="G4" xr:uid="{00000000-0002-0000-0300-000006000000}"/>
    <dataValidation allowBlank="1" showInputMessage="1" showErrorMessage="1" prompt="Voer in deze kolom onder deze koptekst het doel in" sqref="H4" xr:uid="{00000000-0002-0000-0300-000007000000}"/>
    <dataValidation allowBlank="1" showInputMessage="1" showErrorMessage="1" prompt="Voer in deze kolom onder deze koptekst de aftekenaar in" sqref="I4" xr:uid="{00000000-0002-0000-0300-000008000000}"/>
    <dataValidation allowBlank="1" showInputMessage="1" showErrorMessage="1" prompt="Voer de categorie in deze kolom onder deze kop in" sqref="J4" xr:uid="{00000000-0002-0000-0300-000009000000}"/>
    <dataValidation allowBlank="1" showInputMessage="1" showErrorMessage="1" prompt="Voer in deze kolom onder deze koptekst de distributiemethode in" sqref="K4" xr:uid="{00000000-0002-0000-0300-00000A000000}"/>
    <dataValidation allowBlank="1" showInputMessage="1" showErrorMessage="1" prompt="Voer in deze kolom onder deze koptekst de datum van indienen in" sqref="L4" xr:uid="{00000000-0002-0000-0300-00000B000000}"/>
    <dataValidation allowBlank="1" showInputMessage="1" showErrorMessage="1" prompt="Navigatiekoppeling. Selecteer om naar het werkblad Gespecificeerde kosten te gaan" sqref="B1" xr:uid="{00000000-0002-0000-0300-00000C000000}"/>
    <dataValidation allowBlank="1" showInputMessage="1" showErrorMessage="1" prompt="Deze cel bevat de titel van dit werkblad. Cel B3 bevat een slicer om de tabel te filteren op aanvrager en cel G3 bevat een slicer om de tabel te filteren op begunstigde" sqref="B2:L2" xr:uid="{00000000-0002-0000-0300-00000D000000}"/>
  </dataValidations>
  <hyperlinks>
    <hyperlink ref="B1" location="'GESPECIFICEERDE KOSTEN'!A1" tooltip="Selecteer om naar het werkblad GESPECIFICEERDE KOSTEN te gaan" display="ITEMIZED EXPENSES" xr:uid="{00000000-0004-0000-0300-000000000000}"/>
  </hyperlinks>
  <printOptions horizontalCentered="1"/>
  <pageMargins left="0.4" right="0.4" top="0.4" bottom="0.6" header="0.3" footer="0.3"/>
  <pageSetup paperSize="9" scale="65"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4</vt:i4>
      </vt:variant>
      <vt:variant>
        <vt:lpstr>Benoemde bereiken</vt:lpstr>
      </vt:variant>
      <vt:variant>
        <vt:i4>10</vt:i4>
      </vt:variant>
    </vt:vector>
  </HeadingPairs>
  <TitlesOfParts>
    <vt:vector size="14" baseType="lpstr">
      <vt:lpstr>BUDGETOVERZICHT TM VANDAAG</vt:lpstr>
      <vt:lpstr>OVERZICHT MAANDELIJKSE ONKOSTEN</vt:lpstr>
      <vt:lpstr>GESPECIFICEERDE KOSTEN</vt:lpstr>
      <vt:lpstr>LIEFDADIGHEID EN SPONSORS</vt:lpstr>
      <vt:lpstr>_JAAR</vt:lpstr>
      <vt:lpstr>'BUDGETOVERZICHT TM VANDAAG'!Afdruktitels</vt:lpstr>
      <vt:lpstr>'GESPECIFICEERDE KOSTEN'!Afdruktitels</vt:lpstr>
      <vt:lpstr>'LIEFDADIGHEID EN SPONSORS'!Afdruktitels</vt:lpstr>
      <vt:lpstr>'OVERZICHT MAANDELIJKSE ONKOSTEN'!Afdruktitels</vt:lpstr>
      <vt:lpstr>RowTitleRegion1..G2</vt:lpstr>
      <vt:lpstr>Titel1</vt:lpstr>
      <vt:lpstr>Titel2</vt:lpstr>
      <vt:lpstr>Titel4</vt:lpstr>
      <vt:lpstr>Title3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2018-01-30T03:07:15Z</dcterms:created>
  <dcterms:modified xsi:type="dcterms:W3CDTF">2019-04-30T11:56:55Z</dcterms:modified>
</cp:coreProperties>
</file>

<file path=docProps/custom.xml><?xml version="1.0" encoding="utf-8"?>
<Properties xmlns="http://schemas.openxmlformats.org/officeDocument/2006/custom-properties" xmlns:vt="http://schemas.openxmlformats.org/officeDocument/2006/docPropsVTypes"/>
</file>