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11"/>
  <workbookPr codeName="ThisWorkbook"/>
  <mc:AlternateContent xmlns:mc="http://schemas.openxmlformats.org/markup-compatibility/2006">
    <mc:Choice Requires="x15">
      <x15ac:absPath xmlns:x15ac="http://schemas.microsoft.com/office/spreadsheetml/2010/11/ac" url="C:\Users\admin\Desktop\"/>
    </mc:Choice>
  </mc:AlternateContent>
  <xr:revisionPtr revIDLastSave="0" documentId="13_ncr:1_{4C4194DA-E0CD-4EFC-AF9D-DF584600B174}" xr6:coauthVersionLast="43" xr6:coauthVersionMax="43" xr10:uidLastSave="{00000000-0000-0000-0000-000000000000}"/>
  <bookViews>
    <workbookView xWindow="-120" yWindow="-120" windowWidth="25530" windowHeight="16215" tabRatio="783" xr2:uid="{00000000-000D-0000-FFFF-FFFF00000000}"/>
  </bookViews>
  <sheets>
    <sheet name="Vakkenlijst" sheetId="1" r:id="rId1"/>
    <sheet name="Deadlines" sheetId="2" r:id="rId2"/>
    <sheet name="Weekplanning" sheetId="7" r:id="rId3"/>
    <sheet name="Semesteragenda" sheetId="3" r:id="rId4"/>
  </sheets>
  <definedNames>
    <definedName name="_xlnm.Print_Area" localSheetId="1">Deadlines!$A$1:$H$9</definedName>
    <definedName name="_xlnm.Print_Area" localSheetId="3">Semesteragenda!$A$1:$R$17</definedName>
    <definedName name="_xlnm.Print_Area" localSheetId="0">Vakkenlijst!$A$1:$K$9</definedName>
    <definedName name="_xlnm.Print_Area" localSheetId="2">Weekplanning!$A$1:$E$9</definedName>
    <definedName name="_xlnm.Print_Titles" localSheetId="1">Deadlines!$2:$2</definedName>
    <definedName name="_xlnm.Print_Titles" localSheetId="0">Vakkenlijst!$2:$2</definedName>
    <definedName name="_xlnm.Print_Titles" localSheetId="2">Weekplanning!$2:$2</definedName>
    <definedName name="ClassList">ClassListTable[CURSUS-ID]</definedName>
    <definedName name="DaysOfWeek">ClassListTable[DAG]</definedName>
    <definedName name="PlanningSemester">Semesteragenda!$R$2</definedName>
    <definedName name="PlanningStart">Semesteragenda!$R$6</definedName>
    <definedName name="Schedule_Print_Area">OFFSET(Weekplanning!$B$2:$D495,,,COUNTA(Weekplanning!$D:$D))</definedName>
    <definedName name="ScheduleEnd">Semesteragenda!$R$8</definedName>
    <definedName name="ScheduleYear">Semesteragenda!$R$4</definedName>
  </definedNames>
  <calcPr calcId="191029"/>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6" i="3" l="1"/>
  <c r="E2" i="3" s="1"/>
  <c r="E10" i="3" l="1"/>
  <c r="M10" i="3"/>
  <c r="M2" i="3"/>
  <c r="L10" i="3"/>
  <c r="D10" i="3"/>
  <c r="L2" i="3"/>
  <c r="D2" i="3"/>
  <c r="R8" i="3"/>
  <c r="G6" i="2"/>
  <c r="G5" i="2"/>
  <c r="R4" i="3"/>
  <c r="G8" i="2"/>
  <c r="G7" i="2"/>
  <c r="J12" i="3" l="1"/>
  <c r="B12" i="3"/>
  <c r="J4" i="3"/>
  <c r="B4" i="3"/>
  <c r="G9" i="2"/>
  <c r="G4" i="2"/>
  <c r="K4" i="3" l="1"/>
  <c r="L4" i="3" s="1"/>
  <c r="M4" i="3" s="1"/>
  <c r="N4" i="3" s="1"/>
  <c r="O4" i="3" s="1"/>
  <c r="P4" i="3" s="1"/>
  <c r="C4" i="3"/>
  <c r="D4" i="3" s="1"/>
  <c r="E4" i="3" s="1"/>
  <c r="F4" i="3" s="1"/>
  <c r="G4" i="3" s="1"/>
  <c r="H4" i="3" s="1"/>
  <c r="K12" i="3"/>
  <c r="L12" i="3" s="1"/>
  <c r="M12" i="3" s="1"/>
  <c r="N12" i="3" s="1"/>
  <c r="O12" i="3" s="1"/>
  <c r="P12" i="3" s="1"/>
  <c r="C12" i="3"/>
  <c r="D12" i="3" s="1"/>
  <c r="E12" i="3" s="1"/>
  <c r="F12" i="3" s="1"/>
  <c r="G12" i="3" s="1"/>
  <c r="H12" i="3" s="1"/>
  <c r="G3" i="2"/>
  <c r="D4" i="2"/>
  <c r="D5" i="2"/>
  <c r="D6" i="2"/>
  <c r="D7" i="2"/>
  <c r="D8" i="2"/>
  <c r="D9" i="2"/>
  <c r="D3" i="2"/>
  <c r="F4" i="1"/>
  <c r="F5" i="1"/>
  <c r="F6" i="1"/>
  <c r="F7" i="1"/>
  <c r="F8" i="1"/>
  <c r="F9" i="1"/>
  <c r="F3" i="1"/>
  <c r="J2" i="3" l="1"/>
  <c r="C4" i="2" l="1"/>
  <c r="C6" i="2"/>
  <c r="C7" i="2"/>
  <c r="C9" i="2"/>
  <c r="C3" i="2"/>
  <c r="C8" i="2"/>
  <c r="C5" i="2"/>
  <c r="J10" i="3" l="1"/>
  <c r="B10" i="3"/>
  <c r="B2" i="3"/>
  <c r="J9" i="1"/>
  <c r="J3" i="1"/>
  <c r="J4" i="1"/>
  <c r="J5" i="1"/>
  <c r="J6" i="1"/>
  <c r="J7" i="1"/>
  <c r="J8" i="1"/>
  <c r="J13" i="3" l="1"/>
  <c r="J5" i="3"/>
  <c r="B5" i="3" l="1"/>
  <c r="K13" i="3"/>
  <c r="K5" i="3"/>
  <c r="B13" i="3"/>
  <c r="C13" i="3" l="1"/>
  <c r="C5" i="3"/>
  <c r="L5" i="3"/>
  <c r="L13" i="3"/>
  <c r="M13" i="3" l="1"/>
  <c r="M5" i="3"/>
  <c r="D5" i="3"/>
  <c r="D13" i="3"/>
  <c r="E13" i="3" l="1"/>
  <c r="E5" i="3"/>
  <c r="N5" i="3"/>
  <c r="N13" i="3"/>
  <c r="O13" i="3" l="1"/>
  <c r="O5" i="3"/>
  <c r="F5" i="3"/>
  <c r="F13" i="3"/>
  <c r="G13" i="3" l="1"/>
  <c r="G5" i="3"/>
  <c r="P5" i="3"/>
  <c r="P13" i="3"/>
  <c r="J14" i="3" l="1"/>
  <c r="K14" i="3" s="1"/>
  <c r="L14" i="3" s="1"/>
  <c r="M14" i="3" s="1"/>
  <c r="N14" i="3" s="1"/>
  <c r="O14" i="3" s="1"/>
  <c r="P14" i="3" s="1"/>
  <c r="J15" i="3" s="1"/>
  <c r="K15" i="3" s="1"/>
  <c r="L15" i="3" s="1"/>
  <c r="M15" i="3" s="1"/>
  <c r="N15" i="3" s="1"/>
  <c r="O15" i="3" s="1"/>
  <c r="P15" i="3" s="1"/>
  <c r="J6" i="3"/>
  <c r="K6" i="3" s="1"/>
  <c r="L6" i="3" s="1"/>
  <c r="M6" i="3" s="1"/>
  <c r="N6" i="3" s="1"/>
  <c r="O6" i="3" s="1"/>
  <c r="P6" i="3" s="1"/>
  <c r="J7" i="3" s="1"/>
  <c r="K7" i="3" s="1"/>
  <c r="L7" i="3" s="1"/>
  <c r="M7" i="3" s="1"/>
  <c r="N7" i="3" s="1"/>
  <c r="O7" i="3" s="1"/>
  <c r="P7" i="3" s="1"/>
  <c r="H5" i="3"/>
  <c r="H13" i="3"/>
  <c r="J16" i="3" l="1"/>
  <c r="J8" i="3"/>
  <c r="K8" i="3" s="1"/>
  <c r="B14" i="3"/>
  <c r="B6" i="3"/>
  <c r="C6" i="3" s="1"/>
  <c r="D6" i="3" s="1"/>
  <c r="E6" i="3" s="1"/>
  <c r="F6" i="3" s="1"/>
  <c r="G6" i="3" s="1"/>
  <c r="H6" i="3" s="1"/>
  <c r="B7" i="3" s="1"/>
  <c r="C7" i="3" s="1"/>
  <c r="D7" i="3" s="1"/>
  <c r="E7" i="3" s="1"/>
  <c r="F7" i="3" s="1"/>
  <c r="G7" i="3" s="1"/>
  <c r="H7" i="3" s="1"/>
  <c r="B8" i="3" s="1"/>
  <c r="C8" i="3" s="1"/>
  <c r="D8" i="3" s="1"/>
  <c r="E8" i="3" s="1"/>
  <c r="F8" i="3" s="1"/>
  <c r="G8" i="3" s="1"/>
  <c r="H8" i="3" s="1"/>
  <c r="B9" i="3" s="1"/>
  <c r="C9" i="3" s="1"/>
  <c r="D9" i="3" s="1"/>
  <c r="E9" i="3" s="1"/>
  <c r="F9" i="3" s="1"/>
  <c r="G9" i="3" s="1"/>
  <c r="H9" i="3" s="1"/>
  <c r="C14" i="3" l="1"/>
  <c r="D14" i="3" s="1"/>
  <c r="E14" i="3" s="1"/>
  <c r="F14" i="3" s="1"/>
  <c r="G14" i="3" s="1"/>
  <c r="H14" i="3" s="1"/>
  <c r="B15" i="3" s="1"/>
  <c r="C15" i="3" s="1"/>
  <c r="D15" i="3" s="1"/>
  <c r="E15" i="3" s="1"/>
  <c r="F15" i="3" s="1"/>
  <c r="G15" i="3" s="1"/>
  <c r="H15" i="3" s="1"/>
  <c r="B16" i="3" s="1"/>
  <c r="C16" i="3" s="1"/>
  <c r="D16" i="3" s="1"/>
  <c r="E16" i="3" s="1"/>
  <c r="F16" i="3" s="1"/>
  <c r="G16" i="3" s="1"/>
  <c r="H16" i="3" s="1"/>
  <c r="B17" i="3" s="1"/>
  <c r="C17" i="3" s="1"/>
  <c r="D17" i="3" s="1"/>
  <c r="E17" i="3" s="1"/>
  <c r="F17" i="3" s="1"/>
  <c r="G17" i="3" s="1"/>
  <c r="H17" i="3" s="1"/>
  <c r="K16" i="3"/>
  <c r="L8" i="3"/>
  <c r="L16" i="3" l="1"/>
  <c r="M16" i="3" s="1"/>
  <c r="N16" i="3" s="1"/>
  <c r="O16" i="3" s="1"/>
  <c r="P16" i="3" s="1"/>
  <c r="M8" i="3"/>
  <c r="J17" i="3" l="1"/>
  <c r="N8" i="3"/>
  <c r="O8" i="3" s="1"/>
  <c r="K17" i="3" l="1"/>
  <c r="L17" i="3" s="1"/>
  <c r="M17" i="3" s="1"/>
  <c r="N17" i="3" s="1"/>
  <c r="O17" i="3" s="1"/>
  <c r="P17" i="3" s="1"/>
  <c r="P8" i="3" l="1"/>
  <c r="J9" i="3" l="1"/>
  <c r="K9" i="3" l="1"/>
  <c r="L9" i="3" l="1"/>
  <c r="M9" i="3" l="1"/>
  <c r="N9" i="3" l="1"/>
  <c r="O9" i="3" l="1"/>
  <c r="P9" i="3" s="1"/>
</calcChain>
</file>

<file path=xl/sharedStrings.xml><?xml version="1.0" encoding="utf-8"?>
<sst xmlns="http://schemas.openxmlformats.org/spreadsheetml/2006/main" count="121" uniqueCount="47">
  <si>
    <t>VAKKENLIJST</t>
  </si>
  <si>
    <t>CURSUS-ID</t>
  </si>
  <si>
    <t>CS 120</t>
  </si>
  <si>
    <t>SCHR 121</t>
  </si>
  <si>
    <t>SO 111</t>
  </si>
  <si>
    <t>PSY 101</t>
  </si>
  <si>
    <t>NAAM</t>
  </si>
  <si>
    <t>Inleiding tot computertoepassingen</t>
  </si>
  <si>
    <t>Creatief schrijven</t>
  </si>
  <si>
    <t>Spreken in het openbaar</t>
  </si>
  <si>
    <t>Basiscursus psychologie</t>
  </si>
  <si>
    <t>DOCENT</t>
  </si>
  <si>
    <t>Docent 1</t>
  </si>
  <si>
    <t>Docent 2</t>
  </si>
  <si>
    <t>Docent 3</t>
  </si>
  <si>
    <t>Docent 4</t>
  </si>
  <si>
    <t>DAG</t>
  </si>
  <si>
    <t>Maandag</t>
  </si>
  <si>
    <t>Woensdag</t>
  </si>
  <si>
    <t>Dinsdag</t>
  </si>
  <si>
    <t>Donderdag</t>
  </si>
  <si>
    <t>Vrijdag</t>
  </si>
  <si>
    <t>JAAR</t>
  </si>
  <si>
    <t>SEMESTER</t>
  </si>
  <si>
    <t>Lente</t>
  </si>
  <si>
    <t>BEGINTIJD</t>
  </si>
  <si>
    <t>EINDTIJD</t>
  </si>
  <si>
    <t>DUUR</t>
  </si>
  <si>
    <t>DEADLINES</t>
  </si>
  <si>
    <t>ARTIKELOMSCHRIJVING</t>
  </si>
  <si>
    <t>Toets #1</t>
  </si>
  <si>
    <t>Opdracht #2</t>
  </si>
  <si>
    <t>Opdracht #3</t>
  </si>
  <si>
    <t>Presentatie #1</t>
  </si>
  <si>
    <t>Papier</t>
  </si>
  <si>
    <t>VERVALDATUM</t>
  </si>
  <si>
    <t>WEEKPLANNING</t>
  </si>
  <si>
    <t>SEMESTERKALENDER</t>
  </si>
  <si>
    <t>MA</t>
  </si>
  <si>
    <t>DI</t>
  </si>
  <si>
    <t>WO</t>
  </si>
  <si>
    <t>DO</t>
  </si>
  <si>
    <t>VR</t>
  </si>
  <si>
    <t>ZA</t>
  </si>
  <si>
    <t>ZO</t>
  </si>
  <si>
    <t>BEGINDATUM</t>
  </si>
  <si>
    <t>EINDDATUM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</si>
</sst>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1" formatCode="_ * #,##0_ ;_ * \-#,##0_ ;_ * &quot;-&quot;_ ;_ @_ "/>
    <numFmt numFmtId="43" formatCode="_ * #,##0.00_ ;_ * \-#,##0.00_ ;_ * &quot;-&quot;??_ ;_ @_ "/>
    <numFmt numFmtId="164" formatCode="_ &quot;₹&quot;\ * #,##0_ ;_ &quot;₹&quot;\ * \-#,##0_ ;_ &quot;₹&quot;\ * &quot;-&quot;_ ;_ @_ "/>
    <numFmt numFmtId="165" formatCode="_ &quot;₹&quot;\ * #,##0.00_ ;_ &quot;₹&quot;\ * \-#,##0.00_ ;_ &quot;₹&quot;\ * &quot;-&quot;??_ ;_ @_ "/>
    <numFmt numFmtId="166" formatCode="h:mm;@"/>
    <numFmt numFmtId="167" formatCode="[$-409]h:mm\ AM/PM;@"/>
  </numFmts>
  <fonts count="8" x14ac:knownFonts="1">
    <font>
      <sz val="11"/>
      <color theme="1"/>
      <name val="Trebuchet MS"/>
      <family val="2"/>
      <scheme val="minor"/>
    </font>
    <font>
      <sz val="28"/>
      <color theme="4"/>
      <name val="Trebuchet MS"/>
      <family val="2"/>
      <scheme val="major"/>
    </font>
    <font>
      <b/>
      <sz val="11"/>
      <color theme="0"/>
      <name val="Trebuchet MS"/>
      <family val="2"/>
      <scheme val="minor"/>
    </font>
    <font>
      <b/>
      <sz val="12"/>
      <color theme="3"/>
      <name val="Trebuchet MS"/>
      <family val="2"/>
      <scheme val="minor"/>
    </font>
    <font>
      <sz val="11"/>
      <color theme="0"/>
      <name val="Trebuchet MS"/>
      <family val="2"/>
      <scheme val="minor"/>
    </font>
    <font>
      <sz val="11"/>
      <color theme="3"/>
      <name val="Trebuchet MS"/>
      <family val="2"/>
      <scheme val="minor"/>
    </font>
    <font>
      <sz val="11"/>
      <color theme="1"/>
      <name val="Trebuchet MS"/>
      <family val="2"/>
      <scheme val="minor"/>
    </font>
    <font>
      <b/>
      <sz val="11"/>
      <color theme="4"/>
      <name val="Trebuchet MS"/>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CC"/>
      </patternFill>
    </fill>
  </fills>
  <borders count="19">
    <border>
      <left/>
      <right/>
      <top/>
      <bottom/>
      <diagonal/>
    </border>
    <border>
      <left style="thin">
        <color theme="4"/>
      </left>
      <right style="thin">
        <color theme="0"/>
      </right>
      <top style="thin">
        <color theme="4"/>
      </top>
      <bottom/>
      <diagonal/>
    </border>
    <border>
      <left style="thin">
        <color theme="0"/>
      </left>
      <right style="thin">
        <color theme="0"/>
      </right>
      <top style="thin">
        <color theme="4"/>
      </top>
      <bottom/>
      <diagonal/>
    </border>
    <border>
      <left style="thin">
        <color theme="0"/>
      </left>
      <right style="thin">
        <color theme="4"/>
      </right>
      <top style="thin">
        <color theme="4"/>
      </top>
      <bottom/>
      <diagonal/>
    </border>
    <border>
      <left style="thin">
        <color theme="0"/>
      </left>
      <right style="thin">
        <color theme="0"/>
      </right>
      <top style="thin">
        <color theme="0"/>
      </top>
      <bottom style="thin">
        <color theme="0"/>
      </bottom>
      <diagonal/>
    </border>
    <border>
      <left style="thin">
        <color theme="4"/>
      </left>
      <right style="thin">
        <color theme="0"/>
      </right>
      <top style="thin">
        <color theme="4"/>
      </top>
      <bottom style="thin">
        <color theme="0"/>
      </bottom>
      <diagonal/>
    </border>
    <border>
      <left style="thin">
        <color theme="0"/>
      </left>
      <right style="thin">
        <color theme="0"/>
      </right>
      <top style="thin">
        <color theme="4"/>
      </top>
      <bottom style="thin">
        <color theme="0"/>
      </bottom>
      <diagonal/>
    </border>
    <border>
      <left style="thin">
        <color theme="0"/>
      </left>
      <right style="thin">
        <color theme="4"/>
      </right>
      <top style="thin">
        <color theme="4"/>
      </top>
      <bottom style="thin">
        <color theme="0"/>
      </bottom>
      <diagonal/>
    </border>
    <border>
      <left style="thin">
        <color theme="4"/>
      </left>
      <right style="thin">
        <color theme="0"/>
      </right>
      <top style="thin">
        <color theme="0"/>
      </top>
      <bottom style="thin">
        <color theme="0"/>
      </bottom>
      <diagonal/>
    </border>
    <border>
      <left style="thin">
        <color theme="0"/>
      </left>
      <right style="thin">
        <color theme="4"/>
      </right>
      <top style="thin">
        <color theme="0"/>
      </top>
      <bottom style="thin">
        <color theme="0"/>
      </bottom>
      <diagonal/>
    </border>
    <border>
      <left style="thin">
        <color theme="4"/>
      </left>
      <right style="thin">
        <color theme="0"/>
      </right>
      <top style="thin">
        <color theme="0"/>
      </top>
      <bottom style="thin">
        <color theme="4"/>
      </bottom>
      <diagonal/>
    </border>
    <border>
      <left style="thin">
        <color theme="0"/>
      </left>
      <right style="thin">
        <color theme="0"/>
      </right>
      <top style="thin">
        <color theme="0"/>
      </top>
      <bottom style="thin">
        <color theme="4"/>
      </bottom>
      <diagonal/>
    </border>
    <border>
      <left style="thin">
        <color theme="0"/>
      </left>
      <right style="thin">
        <color theme="4"/>
      </right>
      <top style="thin">
        <color theme="0"/>
      </top>
      <bottom style="thin">
        <color theme="4"/>
      </bottom>
      <diagonal/>
    </border>
    <border>
      <left style="thin">
        <color rgb="FFB2B2B2"/>
      </left>
      <right style="thin">
        <color rgb="FFB2B2B2"/>
      </right>
      <top style="thin">
        <color rgb="FFB2B2B2"/>
      </top>
      <bottom style="thin">
        <color rgb="FFB2B2B2"/>
      </bottom>
      <diagonal/>
    </border>
    <border>
      <left/>
      <right/>
      <top/>
      <bottom style="thin">
        <color theme="3" tint="-0.24994659260841701"/>
      </bottom>
      <diagonal/>
    </border>
    <border>
      <left/>
      <right/>
      <top style="thin">
        <color theme="4"/>
      </top>
      <bottom style="thin">
        <color theme="4"/>
      </bottom>
      <diagonal/>
    </border>
    <border>
      <left/>
      <right/>
      <top/>
      <bottom style="thin">
        <color theme="4"/>
      </bottom>
      <diagonal/>
    </border>
    <border>
      <left style="thin">
        <color theme="4"/>
      </left>
      <right style="thin">
        <color theme="4"/>
      </right>
      <top/>
      <bottom/>
      <diagonal/>
    </border>
    <border>
      <left style="thin">
        <color theme="0"/>
      </left>
      <right/>
      <top style="thin">
        <color theme="4"/>
      </top>
      <bottom style="thin">
        <color theme="0"/>
      </bottom>
      <diagonal/>
    </border>
  </borders>
  <cellStyleXfs count="14">
    <xf numFmtId="0" fontId="0" fillId="0" borderId="0" applyBorder="0">
      <alignment vertical="center" wrapText="1"/>
    </xf>
    <xf numFmtId="0" fontId="1" fillId="0" borderId="0" applyNumberFormat="0" applyFill="0" applyBorder="0" applyProtection="0"/>
    <xf numFmtId="0" fontId="2" fillId="2" borderId="0" applyNumberFormat="0" applyBorder="0" applyAlignment="0" applyProtection="0"/>
    <xf numFmtId="0" fontId="3" fillId="0" borderId="0" applyNumberFormat="0" applyFill="0" applyBorder="0" applyAlignment="0" applyProtection="0"/>
    <xf numFmtId="0" fontId="7" fillId="0" borderId="14" applyNumberFormat="0" applyFill="0" applyAlignment="0" applyProtection="0"/>
    <xf numFmtId="0" fontId="5" fillId="0" borderId="0" applyNumberFormat="0" applyFill="0" applyBorder="0" applyAlignment="0" applyProtection="0"/>
    <xf numFmtId="43" fontId="6" fillId="0" borderId="0" applyFill="0" applyBorder="0" applyAlignment="0" applyProtection="0"/>
    <xf numFmtId="41" fontId="6" fillId="0" borderId="0" applyFill="0" applyBorder="0" applyAlignment="0" applyProtection="0"/>
    <xf numFmtId="165"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6" fillId="4" borderId="13" applyNumberFormat="0" applyAlignment="0" applyProtection="0"/>
    <xf numFmtId="14" fontId="6" fillId="0" borderId="0" applyFill="0" applyBorder="0">
      <alignment horizontal="left" vertical="center"/>
    </xf>
    <xf numFmtId="167" fontId="6" fillId="0" borderId="0" applyFont="0" applyFill="0" applyBorder="0">
      <alignment horizontal="right" vertical="center" wrapText="1" indent="1"/>
    </xf>
  </cellStyleXfs>
  <cellXfs count="42">
    <xf numFmtId="0" fontId="0" fillId="0" borderId="0" xfId="0">
      <alignment vertical="center" wrapText="1"/>
    </xf>
    <xf numFmtId="0" fontId="0" fillId="0" borderId="0" xfId="0" applyBorder="1">
      <alignment vertical="center" wrapText="1"/>
    </xf>
    <xf numFmtId="0" fontId="7" fillId="0" borderId="14" xfId="4" applyAlignment="1">
      <alignment vertical="center"/>
    </xf>
    <xf numFmtId="0" fontId="5" fillId="0" borderId="0" xfId="5" applyBorder="1" applyAlignment="1">
      <alignment horizontal="left" vertical="center"/>
    </xf>
    <xf numFmtId="14" fontId="5" fillId="0" borderId="0" xfId="5" applyNumberFormat="1" applyBorder="1" applyAlignment="1">
      <alignment horizontal="left" vertical="center"/>
    </xf>
    <xf numFmtId="0" fontId="0" fillId="0" borderId="0" xfId="0" applyAlignment="1">
      <alignment horizontal="left" vertical="center"/>
    </xf>
    <xf numFmtId="0" fontId="2" fillId="2" borderId="0" xfId="2" applyBorder="1" applyAlignment="1">
      <alignment vertical="center"/>
    </xf>
    <xf numFmtId="0" fontId="2" fillId="2" borderId="1" xfId="2" applyBorder="1" applyAlignment="1">
      <alignment horizontal="center" vertical="center"/>
    </xf>
    <xf numFmtId="0" fontId="2" fillId="2" borderId="2" xfId="2" applyBorder="1" applyAlignment="1">
      <alignment horizontal="center" vertical="center"/>
    </xf>
    <xf numFmtId="0" fontId="2" fillId="2" borderId="3" xfId="2" applyBorder="1" applyAlignment="1">
      <alignment horizontal="center" vertical="center"/>
    </xf>
    <xf numFmtId="0" fontId="0" fillId="0" borderId="0" xfId="0" applyBorder="1" applyAlignment="1">
      <alignment horizontal="left" vertical="center"/>
    </xf>
    <xf numFmtId="166" fontId="0" fillId="0" borderId="0" xfId="0" applyNumberFormat="1" applyBorder="1" applyAlignment="1">
      <alignment horizontal="left" vertical="center"/>
    </xf>
    <xf numFmtId="0" fontId="0" fillId="0" borderId="0" xfId="0" pivotButton="1">
      <alignment vertical="center" wrapText="1"/>
    </xf>
    <xf numFmtId="1" fontId="5" fillId="3" borderId="5" xfId="0" applyNumberFormat="1" applyFont="1" applyFill="1" applyBorder="1" applyAlignment="1">
      <alignment horizontal="center" vertical="center"/>
    </xf>
    <xf numFmtId="1" fontId="5" fillId="3" borderId="6" xfId="0" applyNumberFormat="1" applyFont="1" applyFill="1" applyBorder="1" applyAlignment="1">
      <alignment horizontal="center" vertical="center"/>
    </xf>
    <xf numFmtId="1" fontId="5" fillId="3" borderId="7" xfId="0" applyNumberFormat="1" applyFont="1" applyFill="1" applyBorder="1" applyAlignment="1">
      <alignment horizontal="center" vertical="center"/>
    </xf>
    <xf numFmtId="1" fontId="5" fillId="3" borderId="8" xfId="0" applyNumberFormat="1" applyFont="1" applyFill="1" applyBorder="1" applyAlignment="1">
      <alignment horizontal="center" vertical="center"/>
    </xf>
    <xf numFmtId="1" fontId="5" fillId="3" borderId="4" xfId="0" applyNumberFormat="1" applyFont="1" applyFill="1" applyBorder="1" applyAlignment="1">
      <alignment horizontal="center" vertical="center"/>
    </xf>
    <xf numFmtId="1" fontId="5" fillId="3" borderId="9" xfId="0" applyNumberFormat="1" applyFont="1" applyFill="1" applyBorder="1" applyAlignment="1">
      <alignment horizontal="center" vertical="center"/>
    </xf>
    <xf numFmtId="1" fontId="5" fillId="3" borderId="10" xfId="0" applyNumberFormat="1" applyFont="1" applyFill="1" applyBorder="1" applyAlignment="1">
      <alignment horizontal="center" vertical="center"/>
    </xf>
    <xf numFmtId="1" fontId="5" fillId="3" borderId="11" xfId="0" applyNumberFormat="1" applyFont="1" applyFill="1" applyBorder="1" applyAlignment="1">
      <alignment horizontal="center" vertical="center"/>
    </xf>
    <xf numFmtId="1" fontId="5" fillId="3" borderId="12" xfId="0" applyNumberFormat="1" applyFont="1" applyFill="1" applyBorder="1" applyAlignment="1">
      <alignment horizontal="center" vertical="center"/>
    </xf>
    <xf numFmtId="0" fontId="0" fillId="0" borderId="0" xfId="0" applyFont="1">
      <alignment vertical="center" wrapText="1"/>
    </xf>
    <xf numFmtId="14" fontId="6" fillId="0" borderId="0" xfId="12" applyBorder="1">
      <alignment horizontal="left" vertical="center"/>
    </xf>
    <xf numFmtId="0" fontId="0" fillId="0" borderId="0" xfId="0" applyAlignment="1">
      <alignment vertical="center"/>
    </xf>
    <xf numFmtId="1" fontId="5" fillId="3" borderId="18" xfId="0" applyNumberFormat="1" applyFont="1" applyFill="1" applyBorder="1" applyAlignment="1">
      <alignment horizontal="center" vertical="center"/>
    </xf>
    <xf numFmtId="0" fontId="0" fillId="0" borderId="17" xfId="0" applyBorder="1">
      <alignment vertical="center" wrapText="1"/>
    </xf>
    <xf numFmtId="0" fontId="4" fillId="0" borderId="0" xfId="0" applyFont="1" applyBorder="1">
      <alignment vertical="center" wrapText="1"/>
    </xf>
    <xf numFmtId="0" fontId="0" fillId="0" borderId="0" xfId="0" applyNumberFormat="1">
      <alignment vertical="center" wrapText="1"/>
    </xf>
    <xf numFmtId="0" fontId="2" fillId="2" borderId="0" xfId="2" applyNumberFormat="1" applyBorder="1" applyAlignment="1">
      <alignment horizontal="left" vertical="center"/>
    </xf>
    <xf numFmtId="0" fontId="4" fillId="0" borderId="0" xfId="0" applyFont="1" applyAlignment="1">
      <alignment vertical="center" wrapText="1"/>
    </xf>
    <xf numFmtId="0" fontId="4" fillId="0" borderId="0" xfId="0" applyFont="1">
      <alignment vertical="center" wrapText="1"/>
    </xf>
    <xf numFmtId="0" fontId="0" fillId="0" borderId="0" xfId="0">
      <alignment vertical="center" wrapText="1"/>
    </xf>
    <xf numFmtId="0" fontId="0" fillId="0" borderId="0" xfId="0" applyFont="1">
      <alignment vertical="center" wrapText="1"/>
    </xf>
    <xf numFmtId="166" fontId="0" fillId="0" borderId="0" xfId="0" applyNumberFormat="1" applyAlignment="1">
      <alignment horizontal="left" vertical="center"/>
    </xf>
    <xf numFmtId="166" fontId="0" fillId="0" borderId="0" xfId="0" applyNumberFormat="1" applyAlignment="1">
      <alignment horizontal="right" vertical="center" wrapText="1" indent="1"/>
    </xf>
    <xf numFmtId="0" fontId="1" fillId="0" borderId="0" xfId="1"/>
    <xf numFmtId="0" fontId="0" fillId="0" borderId="0" xfId="0">
      <alignment vertical="center" wrapText="1"/>
    </xf>
    <xf numFmtId="0" fontId="0" fillId="0" borderId="0" xfId="0" applyFont="1">
      <alignment vertical="center" wrapText="1"/>
    </xf>
    <xf numFmtId="0" fontId="1" fillId="0" borderId="0" xfId="1" applyAlignment="1">
      <alignment horizontal="left"/>
    </xf>
    <xf numFmtId="0" fontId="3" fillId="0" borderId="16" xfId="3" applyBorder="1" applyAlignment="1">
      <alignment vertical="center"/>
    </xf>
    <xf numFmtId="0" fontId="3" fillId="0" borderId="15" xfId="3" applyBorder="1" applyAlignment="1">
      <alignment vertical="center"/>
    </xf>
  </cellXfs>
  <cellStyles count="14">
    <cellStyle name="Datum" xfId="12" xr:uid="{00000000-0005-0000-0000-000004000000}"/>
    <cellStyle name="Komma" xfId="6" builtinId="3" customBuiltin="1"/>
    <cellStyle name="Komma [0]" xfId="7" builtinId="6" customBuiltin="1"/>
    <cellStyle name="Kop 1" xfId="2" builtinId="16" customBuiltin="1"/>
    <cellStyle name="Kop 2" xfId="3" builtinId="17" customBuiltin="1"/>
    <cellStyle name="Kop 3" xfId="4" builtinId="18" customBuiltin="1"/>
    <cellStyle name="Kop 4" xfId="5" builtinId="19" customBuiltin="1"/>
    <cellStyle name="Notitie" xfId="11" builtinId="10" customBuiltin="1"/>
    <cellStyle name="Procent" xfId="10" builtinId="5" customBuiltin="1"/>
    <cellStyle name="Standaard" xfId="0" builtinId="0" customBuiltin="1"/>
    <cellStyle name="Tijd" xfId="13" xr:uid="{00000000-0005-0000-0000-00000C000000}"/>
    <cellStyle name="Titel" xfId="1" builtinId="15" customBuiltin="1"/>
    <cellStyle name="Valuta" xfId="8" builtinId="4" customBuiltin="1"/>
    <cellStyle name="Valuta [0]" xfId="9" builtinId="7" customBuiltin="1"/>
  </cellStyles>
  <dxfs count="40">
    <dxf>
      <font>
        <b/>
        <i/>
        <color theme="4"/>
      </font>
    </dxf>
    <dxf>
      <font>
        <b/>
        <i/>
        <color theme="4"/>
      </font>
    </dxf>
    <dxf>
      <font>
        <b/>
        <i/>
        <color theme="4"/>
      </font>
    </dxf>
    <dxf>
      <font>
        <b/>
        <i/>
        <color theme="4"/>
      </font>
    </dxf>
    <dxf>
      <alignment horizontal="right" indent="1"/>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numFmt numFmtId="166" formatCode="h:mm;@"/>
      <alignment horizontal="left" vertical="center" textRotation="0" wrapText="0" indent="0" justifyLastLine="0" shrinkToFit="0" readingOrder="0"/>
    </dxf>
    <dxf>
      <alignment horizontal="left" vertical="center" textRotation="0" wrapText="0" indent="0" justifyLastLine="0" shrinkToFit="0" readingOrder="0"/>
    </dxf>
    <dxf>
      <numFmt numFmtId="166" formatCode="h:mm;@"/>
      <alignment horizontal="left" textRotation="0" wrapText="0" indent="0" justifyLastLine="0" shrinkToFit="0" readingOrder="0"/>
    </dxf>
    <dxf>
      <alignment horizontal="left" vertical="center" textRotation="0" wrapText="0" indent="0" justifyLastLine="0" shrinkToFit="0" readingOrder="0"/>
    </dxf>
    <dxf>
      <numFmt numFmtId="166" formatCode="h:mm;@"/>
      <alignment horizontal="left"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i val="0"/>
        <color theme="0"/>
      </font>
      <fill>
        <patternFill patternType="solid">
          <fgColor auto="1"/>
          <bgColor theme="4"/>
        </patternFill>
      </fill>
      <border>
        <left style="thin">
          <color theme="4"/>
        </left>
        <right style="thin">
          <color theme="4"/>
        </right>
        <top style="thin">
          <color theme="4"/>
        </top>
        <bottom/>
        <vertical style="thin">
          <color theme="0"/>
        </vertical>
        <horizontal/>
      </border>
    </dxf>
    <dxf>
      <font>
        <color theme="3"/>
      </font>
      <fill>
        <patternFill>
          <bgColor theme="0"/>
        </patternFill>
      </fill>
      <border>
        <bottom style="thin">
          <color theme="4"/>
        </bottom>
        <horizontal style="thin">
          <color theme="4"/>
        </horizontal>
      </border>
    </dxf>
    <dxf>
      <fill>
        <patternFill patternType="solid">
          <fgColor theme="0" tint="-0.14999847407452621"/>
          <bgColor theme="0" tint="-0.14999847407452621"/>
        </patternFill>
      </fill>
      <border>
        <horizontal/>
      </border>
    </dxf>
    <dxf>
      <font>
        <b/>
        <i val="0"/>
        <color theme="0"/>
      </font>
      <fill>
        <patternFill>
          <bgColor theme="4"/>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color theme="3" tint="-0.24994659260841701"/>
      </font>
      <fill>
        <patternFill patternType="solid">
          <bgColor theme="0"/>
        </patternFill>
      </fill>
      <border>
        <left style="thin">
          <color theme="0" tint="-4.9989318521683403E-2"/>
        </left>
        <right style="thin">
          <color theme="0" tint="-4.9989318521683403E-2"/>
        </right>
        <top style="thin">
          <color theme="0" tint="-4.9989318521683403E-2"/>
        </top>
        <bottom style="medium">
          <color theme="4"/>
        </bottom>
        <vertical style="thin">
          <color theme="0"/>
        </vertical>
        <horizontal style="thin">
          <color theme="0" tint="-4.9989318521683403E-2"/>
        </horizontal>
      </border>
    </dxf>
    <dxf>
      <border>
        <bottom style="thin">
          <color theme="4"/>
        </bottom>
      </border>
    </dxf>
    <dxf>
      <font>
        <b val="0"/>
        <i val="0"/>
        <color theme="1"/>
      </font>
      <fill>
        <patternFill>
          <bgColor theme="0" tint="-0.14996795556505021"/>
        </patternFill>
      </fill>
      <border>
        <bottom style="thin">
          <color theme="4"/>
        </bottom>
      </border>
    </dxf>
    <dxf>
      <font>
        <b/>
        <color theme="1"/>
      </font>
      <fill>
        <patternFill patternType="solid">
          <fgColor theme="0"/>
          <bgColor theme="0"/>
        </patternFill>
      </fill>
      <border>
        <top style="thin">
          <color theme="4"/>
        </top>
        <bottom style="thin">
          <color theme="4"/>
        </bottom>
      </border>
    </dxf>
    <dxf>
      <font>
        <b/>
        <i val="0"/>
        <color theme="0"/>
      </font>
      <fill>
        <patternFill>
          <bgColor theme="4"/>
        </patternFill>
      </fill>
      <border>
        <top style="thin">
          <color theme="4"/>
        </top>
        <bottom style="thin">
          <color theme="4"/>
        </bottom>
        <vertical style="medium">
          <color theme="0"/>
        </vertical>
      </border>
    </dxf>
    <dxf>
      <font>
        <color theme="1"/>
      </font>
      <fill>
        <patternFill>
          <bgColor theme="0"/>
        </patternFill>
      </fill>
      <border>
        <bottom style="thin">
          <color theme="4"/>
        </bottom>
        <horizontal/>
      </border>
    </dxf>
  </dxfs>
  <tableStyles count="3" defaultPivotStyle="PivotStyleLight16">
    <tableStyle name="PivotStyleLight2 2" table="0" count="5" xr9:uid="{00000000-0011-0000-FFFF-FFFF00000000}">
      <tableStyleElement type="wholeTable" dxfId="39"/>
      <tableStyleElement type="headerRow" dxfId="38"/>
      <tableStyleElement type="totalRow" dxfId="37"/>
      <tableStyleElement type="firstRowSubheading" dxfId="36"/>
      <tableStyleElement type="thirdRowSubheading" dxfId="35"/>
    </tableStyle>
    <tableStyle name="Semester in één oogopslag" pivot="0" count="3" xr9:uid="{00000000-0011-0000-FFFF-FFFF01000000}">
      <tableStyleElement type="wholeTable" dxfId="34"/>
      <tableStyleElement type="headerRow" dxfId="33"/>
      <tableStyleElement type="firstRowStripe" dxfId="32"/>
    </tableStyle>
    <tableStyle name="Draaitabel Semester in één oogopslag 2" table="0" count="2" xr9:uid="{00000000-0011-0000-FFFF-FFFF02000000}">
      <tableStyleElement type="wholeTable" dxfId="31"/>
      <tableStyleElement type="headerRow" dxfId="3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11</xdr:col>
      <xdr:colOff>28575</xdr:colOff>
      <xdr:row>2</xdr:row>
      <xdr:rowOff>66675</xdr:rowOff>
    </xdr:from>
    <xdr:to>
      <xdr:col>11</xdr:col>
      <xdr:colOff>2381250</xdr:colOff>
      <xdr:row>7</xdr:row>
      <xdr:rowOff>304800</xdr:rowOff>
    </xdr:to>
    <xdr:sp macro="" textlink="">
      <xdr:nvSpPr>
        <xdr:cNvPr id="2" name="Rechthoek 1" descr="CLASS LIST TIP: &#10;Enter your individual classes in this table. Class duration is automatically updated">
          <a:extLst>
            <a:ext uri="{FF2B5EF4-FFF2-40B4-BE49-F238E27FC236}">
              <a16:creationId xmlns:a16="http://schemas.microsoft.com/office/drawing/2014/main" id="{00000000-0008-0000-0000-000002000000}"/>
            </a:ext>
          </a:extLst>
        </xdr:cNvPr>
        <xdr:cNvSpPr/>
      </xdr:nvSpPr>
      <xdr:spPr>
        <a:xfrm>
          <a:off x="11591925" y="10858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nl" sz="1100" b="1" i="0">
              <a:ln>
                <a:noFill/>
              </a:ln>
              <a:solidFill>
                <a:schemeClr val="accent2">
                  <a:lumMod val="50000"/>
                </a:schemeClr>
              </a:solidFill>
            </a:rPr>
            <a:t>TIP VOOR LIJST MET VAKKEN: </a:t>
          </a:r>
        </a:p>
        <a:p>
          <a:pPr algn="l" rtl="0"/>
          <a:endParaRPr lang="en-US" sz="1100" b="1" i="1">
            <a:ln>
              <a:noFill/>
            </a:ln>
            <a:solidFill>
              <a:schemeClr val="accent2"/>
            </a:solidFill>
          </a:endParaRPr>
        </a:p>
        <a:p>
          <a:pPr algn="l" rtl="0"/>
          <a:r>
            <a:rPr lang="nl" sz="1100" b="0" i="1">
              <a:ln>
                <a:noFill/>
              </a:ln>
              <a:solidFill>
                <a:schemeClr val="tx1"/>
              </a:solidFill>
            </a:rPr>
            <a:t>Voer uw afzonderlijke vakken in deze tabel in. De duur van het vak wordt automatisch bijwerken bijgewerkt.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xdr:colOff>
      <xdr:row>2</xdr:row>
      <xdr:rowOff>76200</xdr:rowOff>
    </xdr:from>
    <xdr:to>
      <xdr:col>8</xdr:col>
      <xdr:colOff>2381250</xdr:colOff>
      <xdr:row>7</xdr:row>
      <xdr:rowOff>314325</xdr:rowOff>
    </xdr:to>
    <xdr:sp macro="" textlink="">
      <xdr:nvSpPr>
        <xdr:cNvPr id="2" name="Rechthoek 1" descr="WORK DATA ENTRY TIP: &#10;Select a Course ID and the Course Name is populated automatically. &#10;&#10;After you update the Class List sheet, just  Refresh the Weekly Schedule to see those changes&#10;">
          <a:extLst>
            <a:ext uri="{FF2B5EF4-FFF2-40B4-BE49-F238E27FC236}">
              <a16:creationId xmlns:a16="http://schemas.microsoft.com/office/drawing/2014/main" id="{00000000-0008-0000-0100-000002000000}"/>
            </a:ext>
          </a:extLst>
        </xdr:cNvPr>
        <xdr:cNvSpPr/>
      </xdr:nvSpPr>
      <xdr:spPr>
        <a:xfrm>
          <a:off x="9610725"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nl" sz="1100" b="1" i="0">
              <a:ln>
                <a:noFill/>
              </a:ln>
              <a:solidFill>
                <a:schemeClr val="accent2">
                  <a:lumMod val="50000"/>
                </a:schemeClr>
              </a:solidFill>
            </a:rPr>
            <a:t>TIP VOOR INVOER WERKGEGEVENS: </a:t>
          </a:r>
        </a:p>
        <a:p>
          <a:pPr algn="l" rtl="0"/>
          <a:endParaRPr lang="en-US" sz="1100" b="1" i="1">
            <a:ln>
              <a:noFill/>
            </a:ln>
            <a:solidFill>
              <a:schemeClr val="accent2"/>
            </a:solidFill>
          </a:endParaRPr>
        </a:p>
        <a:p>
          <a:pPr algn="l" rtl="0"/>
          <a:r>
            <a:rPr lang="nl" sz="1100" b="0" i="1">
              <a:ln>
                <a:noFill/>
              </a:ln>
              <a:solidFill>
                <a:schemeClr val="tx1"/>
              </a:solidFill>
            </a:rPr>
            <a:t>Selecteer een cursus-id.</a:t>
          </a:r>
          <a:r>
            <a:rPr lang="nl" sz="1100" b="0" i="1" baseline="0">
              <a:ln>
                <a:noFill/>
              </a:ln>
              <a:solidFill>
                <a:schemeClr val="tx1"/>
              </a:solidFill>
            </a:rPr>
            <a:t> </a:t>
          </a:r>
          <a:r>
            <a:rPr lang="nl" sz="1100" b="0" i="1">
              <a:ln>
                <a:noFill/>
              </a:ln>
              <a:solidFill>
                <a:schemeClr val="tx1"/>
              </a:solidFill>
            </a:rPr>
            <a:t>De cursusnaam wordt automatisch ingevuld. </a:t>
          </a:r>
        </a:p>
        <a:p>
          <a:pPr algn="l" rtl="0"/>
          <a:endParaRPr lang="en-US" sz="1100" b="0" i="1">
            <a:ln>
              <a:noFill/>
            </a:ln>
            <a:solidFill>
              <a:schemeClr val="tx1"/>
            </a:solidFill>
          </a:endParaRPr>
        </a:p>
        <a:p>
          <a:pPr algn="l" rtl="0"/>
          <a:r>
            <a:rPr lang="nl" sz="1100" b="0" i="1">
              <a:ln>
                <a:noFill/>
              </a:ln>
              <a:solidFill>
                <a:schemeClr val="tx1"/>
              </a:solidFill>
            </a:rPr>
            <a:t>Nadat u het blad Vakkenlijst hebt bijgewerkt, vernieuwt u de weekplanning om de wijzigingen te zien.</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5</xdr:col>
      <xdr:colOff>28575</xdr:colOff>
      <xdr:row>2</xdr:row>
      <xdr:rowOff>76200</xdr:rowOff>
    </xdr:from>
    <xdr:to>
      <xdr:col>5</xdr:col>
      <xdr:colOff>2381250</xdr:colOff>
      <xdr:row>7</xdr:row>
      <xdr:rowOff>314325</xdr:rowOff>
    </xdr:to>
    <xdr:sp macro="" textlink="">
      <xdr:nvSpPr>
        <xdr:cNvPr id="2" name="Rechthoek 1" descr="WEEKLY SCHEDULE TIP: &#10;&#10;To update your weekly schedule, Refresh the schedule">
          <a:extLst>
            <a:ext uri="{FF2B5EF4-FFF2-40B4-BE49-F238E27FC236}">
              <a16:creationId xmlns:a16="http://schemas.microsoft.com/office/drawing/2014/main" id="{00000000-0008-0000-0200-000002000000}"/>
            </a:ext>
          </a:extLst>
        </xdr:cNvPr>
        <xdr:cNvSpPr/>
      </xdr:nvSpPr>
      <xdr:spPr>
        <a:xfrm>
          <a:off x="5219700"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nl" sz="1100" b="1" i="0">
              <a:ln>
                <a:noFill/>
              </a:ln>
              <a:solidFill>
                <a:schemeClr val="accent2">
                  <a:lumMod val="50000"/>
                </a:schemeClr>
              </a:solidFill>
            </a:rPr>
            <a:t>TIP VOOR WEEKPLANNING:</a:t>
          </a:r>
        </a:p>
        <a:p>
          <a:pPr algn="l" rtl="0"/>
          <a:endParaRPr lang="en-US" sz="1100" b="1" i="1">
            <a:ln>
              <a:noFill/>
            </a:ln>
            <a:solidFill>
              <a:schemeClr val="accent2"/>
            </a:solidFill>
          </a:endParaRPr>
        </a:p>
        <a:p>
          <a:pPr algn="l" rtl="0"/>
          <a:endParaRPr lang="en-US" sz="1100" b="0" i="1">
            <a:ln>
              <a:noFill/>
            </a:ln>
            <a:solidFill>
              <a:schemeClr val="tx1"/>
            </a:solidFill>
          </a:endParaRPr>
        </a:p>
        <a:p>
          <a:pPr algn="l" rtl="0"/>
          <a:r>
            <a:rPr lang="nl" sz="1100" b="0" i="1">
              <a:ln>
                <a:noFill/>
              </a:ln>
              <a:solidFill>
                <a:schemeClr val="tx1"/>
              </a:solidFill>
            </a:rPr>
            <a:t>Vernieuw de planning om uw weekplanning bij te werken.</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28575</xdr:colOff>
      <xdr:row>3</xdr:row>
      <xdr:rowOff>47625</xdr:rowOff>
    </xdr:from>
    <xdr:to>
      <xdr:col>18</xdr:col>
      <xdr:colOff>2381250</xdr:colOff>
      <xdr:row>8</xdr:row>
      <xdr:rowOff>333375</xdr:rowOff>
    </xdr:to>
    <xdr:sp macro="" textlink="">
      <xdr:nvSpPr>
        <xdr:cNvPr id="2" name="Rechthoek 1" descr="SEMESTER CALENDAR TIP:&#10;&#10;Enter the Year, Start Date, and End Date to view a four month schedule.&#10;&#10;Days that have deadlines display in red, RGB: R=222, G=56, B=0">
          <a:extLst>
            <a:ext uri="{FF2B5EF4-FFF2-40B4-BE49-F238E27FC236}">
              <a16:creationId xmlns:a16="http://schemas.microsoft.com/office/drawing/2014/main" id="{00000000-0008-0000-0300-000002000000}"/>
            </a:ext>
          </a:extLst>
        </xdr:cNvPr>
        <xdr:cNvSpPr/>
      </xdr:nvSpPr>
      <xdr:spPr>
        <a:xfrm>
          <a:off x="10001250" y="14287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nl" sz="1100" b="1" i="0">
              <a:ln>
                <a:noFill/>
              </a:ln>
              <a:solidFill>
                <a:schemeClr val="accent2">
                  <a:lumMod val="50000"/>
                </a:schemeClr>
              </a:solidFill>
            </a:rPr>
            <a:t>TIP VOOR SEMESTERKALENDER:</a:t>
          </a:r>
          <a:endParaRPr lang="en-US" sz="1100" b="1" i="1">
            <a:ln>
              <a:noFill/>
            </a:ln>
            <a:solidFill>
              <a:schemeClr val="accent2"/>
            </a:solidFill>
          </a:endParaRPr>
        </a:p>
        <a:p>
          <a:pPr algn="l" rtl="0"/>
          <a:endParaRPr lang="en-US" sz="1100" b="0" i="1">
            <a:ln>
              <a:noFill/>
            </a:ln>
            <a:solidFill>
              <a:schemeClr val="tx1"/>
            </a:solidFill>
          </a:endParaRPr>
        </a:p>
        <a:p>
          <a:pPr algn="l" rtl="0"/>
          <a:r>
            <a:rPr lang="nl" sz="1100" b="0" i="1">
              <a:ln>
                <a:noFill/>
              </a:ln>
              <a:solidFill>
                <a:schemeClr val="tx1"/>
              </a:solidFill>
            </a:rPr>
            <a:t>Voer het jaar, de begindatum en de einddatum in om een planning van vier maanden weer te geven.</a:t>
          </a:r>
        </a:p>
        <a:p>
          <a:pPr algn="l" rtl="0"/>
          <a:endParaRPr lang="en-US" sz="1100" b="0" i="1">
            <a:ln>
              <a:noFill/>
            </a:ln>
            <a:solidFill>
              <a:schemeClr val="tx1"/>
            </a:solidFill>
          </a:endParaRPr>
        </a:p>
        <a:p>
          <a:pPr algn="l" rtl="0"/>
          <a:r>
            <a:rPr lang="nl" sz="1100" b="0" i="1">
              <a:ln>
                <a:noFill/>
              </a:ln>
              <a:solidFill>
                <a:schemeClr val="tx1"/>
              </a:solidFill>
            </a:rPr>
            <a:t>Dagen met een deadline worden rood weergegeven.</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refreshedDate="43607.767932754628" createdVersion="5" refreshedVersion="6" minRefreshableVersion="3" recordCount="7" xr:uid="{00000000-000A-0000-FFFF-FFFF00000000}">
  <cacheSource type="worksheet">
    <worksheetSource name="ClassListTable"/>
  </cacheSource>
  <cacheFields count="9">
    <cacheField name="CURSUS-ID" numFmtId="0">
      <sharedItems/>
    </cacheField>
    <cacheField name="NAAM" numFmtId="0">
      <sharedItems count="4">
        <s v="Inleiding tot computertoepassingen"/>
        <s v="Creatief schrijven"/>
        <s v="Spreken in het openbaar"/>
        <s v="Basiscursus psychologie"/>
      </sharedItems>
    </cacheField>
    <cacheField name="DOCENT" numFmtId="0">
      <sharedItems/>
    </cacheField>
    <cacheField name="DAG" numFmtId="0">
      <sharedItems count="5">
        <s v="Maandag"/>
        <s v="Woensdag"/>
        <s v="Dinsdag"/>
        <s v="Donderdag"/>
        <s v="Vrijdag"/>
      </sharedItems>
    </cacheField>
    <cacheField name="JAAR" numFmtId="0">
      <sharedItems containsSemiMixedTypes="0" containsString="0" containsNumber="1" containsInteger="1" minValue="2019" maxValue="2019"/>
    </cacheField>
    <cacheField name="SEMESTER" numFmtId="0">
      <sharedItems/>
    </cacheField>
    <cacheField name="BEGINTIJD" numFmtId="166">
      <sharedItems containsSemiMixedTypes="0" containsNonDate="0" containsDate="1" containsString="0" minDate="1899-12-30T10:00:00" maxDate="1899-12-30T14:00:00" count="3">
        <d v="1899-12-30T14:00:00"/>
        <d v="1899-12-30T10:00:00"/>
        <d v="1899-12-30T11:00:00"/>
      </sharedItems>
    </cacheField>
    <cacheField name="EINDTIJD" numFmtId="166">
      <sharedItems containsSemiMixedTypes="0" containsNonDate="0" containsDate="1" containsString="0" minDate="1899-12-30T11:00:00" maxDate="1899-12-30T15:30:00"/>
    </cacheField>
    <cacheField name="DUUR" numFmtId="166">
      <sharedItems containsSemiMixedTypes="0" containsNonDate="0" containsDate="1" containsString="0" minDate="1899-12-30T01:00:00" maxDate="1899-12-30T01:3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s v="CS 120"/>
    <x v="0"/>
    <s v="Docent 1"/>
    <x v="0"/>
    <n v="2019"/>
    <s v="Lente"/>
    <x v="0"/>
    <d v="1899-12-30T15:30:00"/>
    <d v="1899-12-30T01:30:00"/>
  </r>
  <r>
    <s v="CS 120"/>
    <x v="0"/>
    <s v="Docent 1"/>
    <x v="1"/>
    <n v="2019"/>
    <s v="Lente"/>
    <x v="0"/>
    <d v="1899-12-30T15:30:00"/>
    <d v="1899-12-30T01:30:00"/>
  </r>
  <r>
    <s v="SCHR 121"/>
    <x v="1"/>
    <s v="Docent 2"/>
    <x v="2"/>
    <n v="2019"/>
    <s v="Lente"/>
    <x v="1"/>
    <d v="1899-12-30T11:30:00"/>
    <d v="1899-12-30T01:30:00"/>
  </r>
  <r>
    <s v="SCHR 121"/>
    <x v="1"/>
    <s v="Docent 2"/>
    <x v="3"/>
    <n v="2019"/>
    <s v="Lente"/>
    <x v="1"/>
    <d v="1899-12-30T11:30:00"/>
    <d v="1899-12-30T01:30:00"/>
  </r>
  <r>
    <s v="SO 111"/>
    <x v="2"/>
    <s v="Docent 3"/>
    <x v="0"/>
    <n v="2019"/>
    <s v="Lente"/>
    <x v="2"/>
    <d v="1899-12-30T12:00:00"/>
    <d v="1899-12-30T01:00:00"/>
  </r>
  <r>
    <s v="SO 111"/>
    <x v="2"/>
    <s v="Docent 3"/>
    <x v="1"/>
    <n v="2019"/>
    <s v="Lente"/>
    <x v="2"/>
    <d v="1899-12-30T12:00:00"/>
    <d v="1899-12-30T01:00:00"/>
  </r>
  <r>
    <s v="PSY 101"/>
    <x v="3"/>
    <s v="Docent 4"/>
    <x v="4"/>
    <n v="2019"/>
    <s v="Lente"/>
    <x v="1"/>
    <d v="1899-12-30T11:00:00"/>
    <d v="1899-12-30T01: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WeekplanningRapport" cacheId="0" applyNumberFormats="0" applyBorderFormats="0" applyFontFormats="0" applyPatternFormats="0" applyAlignmentFormats="0" applyWidthHeightFormats="1" dataCaption="Values" updatedVersion="6" minRefreshableVersion="3" showDrill="0" rowGrandTotals="0" colGrandTotals="0" fieldPrintTitles="1" itemPrintTitles="1" createdVersion="5" indent="0" compact="0" compactData="0" multipleFieldFilters="0">
  <location ref="B2:D9" firstHeaderRow="1" firstDataRow="1" firstDataCol="3"/>
  <pivotFields count="9">
    <pivotField compact="0" outline="0" showAll="0">
      <extLst>
        <ext xmlns:x14="http://schemas.microsoft.com/office/spreadsheetml/2009/9/main" uri="{2946ED86-A175-432a-8AC1-64E0C546D7DE}">
          <x14:pivotField fillDownLabels="1"/>
        </ext>
      </extLst>
    </pivotField>
    <pivotField axis="axisRow" compact="0" outline="0" showAll="0" defaultSubtotal="0">
      <items count="4">
        <item x="3"/>
        <item x="1"/>
        <item x="0"/>
        <item x="2"/>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5">
        <item x="0"/>
        <item x="2"/>
        <item x="1"/>
        <item x="3"/>
        <item x="4"/>
      </items>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numFmtId="166" outline="0" showAll="0" defaultSubtotal="0">
      <items count="3">
        <item x="1"/>
        <item x="2"/>
        <item x="0"/>
      </items>
      <extLst>
        <ext xmlns:x14="http://schemas.microsoft.com/office/spreadsheetml/2009/9/main" uri="{2946ED86-A175-432a-8AC1-64E0C546D7DE}">
          <x14:pivotField fillDownLabels="1"/>
        </ext>
      </extLst>
    </pivotField>
    <pivotField compact="0" numFmtId="166" outline="0" showAll="0">
      <extLst>
        <ext xmlns:x14="http://schemas.microsoft.com/office/spreadsheetml/2009/9/main" uri="{2946ED86-A175-432a-8AC1-64E0C546D7DE}">
          <x14:pivotField fillDownLabels="1"/>
        </ext>
      </extLst>
    </pivotField>
    <pivotField compact="0" numFmtId="166" outline="0" showAll="0">
      <extLst>
        <ext xmlns:x14="http://schemas.microsoft.com/office/spreadsheetml/2009/9/main" uri="{2946ED86-A175-432a-8AC1-64E0C546D7DE}">
          <x14:pivotField fillDownLabels="1"/>
        </ext>
      </extLst>
    </pivotField>
  </pivotFields>
  <rowFields count="3">
    <field x="3"/>
    <field x="6"/>
    <field x="1"/>
  </rowFields>
  <rowItems count="7">
    <i>
      <x/>
      <x v="1"/>
      <x v="3"/>
    </i>
    <i r="1">
      <x v="2"/>
      <x v="2"/>
    </i>
    <i>
      <x v="1"/>
      <x/>
      <x v="1"/>
    </i>
    <i>
      <x v="2"/>
      <x v="1"/>
      <x v="3"/>
    </i>
    <i r="1">
      <x v="2"/>
      <x v="2"/>
    </i>
    <i>
      <x v="3"/>
      <x/>
      <x v="1"/>
    </i>
    <i>
      <x v="4"/>
      <x/>
      <x/>
    </i>
  </rowItems>
  <colItems count="1">
    <i/>
  </colItems>
  <formats count="1">
    <format dxfId="4">
      <pivotArea dataOnly="0" labelOnly="1" outline="0" fieldPosition="0">
        <references count="1">
          <reference field="6" count="0"/>
        </references>
      </pivotArea>
    </format>
  </formats>
  <pivotTableStyleInfo name="Draaitabel Semester in één oogopslag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altTextSummary="Lijst met vakken en begintijden per weekdag"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lassListTable" displayName="ClassListTable" ref="B2:J9" dataDxfId="29">
  <tableColumns count="9">
    <tableColumn id="1" xr3:uid="{00000000-0010-0000-0000-000001000000}" name="CURSUS-ID" totalsRowLabel="Totaal" dataDxfId="28" totalsRowDxfId="27"/>
    <tableColumn id="2" xr3:uid="{00000000-0010-0000-0000-000002000000}" name="NAAM" dataDxfId="26" totalsRowDxfId="25"/>
    <tableColumn id="3" xr3:uid="{00000000-0010-0000-0000-000003000000}" name="DOCENT" dataDxfId="24" totalsRowDxfId="23"/>
    <tableColumn id="4" xr3:uid="{00000000-0010-0000-0000-000004000000}" name="DAG" dataDxfId="22" totalsRowDxfId="21"/>
    <tableColumn id="5" xr3:uid="{00000000-0010-0000-0000-000005000000}" name="JAAR" dataDxfId="20" totalsRowDxfId="19">
      <calculatedColumnFormula>YEAR(TODAY())</calculatedColumnFormula>
    </tableColumn>
    <tableColumn id="6" xr3:uid="{00000000-0010-0000-0000-000006000000}" name="SEMESTER" dataDxfId="18" totalsRowDxfId="17"/>
    <tableColumn id="7" xr3:uid="{00000000-0010-0000-0000-000007000000}" name="BEGINTIJD" dataDxfId="16" totalsRowDxfId="15"/>
    <tableColumn id="8" xr3:uid="{00000000-0010-0000-0000-000008000000}" name="EINDTIJD" dataDxfId="14" totalsRowDxfId="13"/>
    <tableColumn id="9" xr3:uid="{00000000-0010-0000-0000-000009000000}" name="DUUR" totalsRowFunction="count" dataDxfId="12" totalsRowDxfId="11">
      <calculatedColumnFormula>IF(AND(ISNUMBER(ClassListTable[[#This Row],[EINDTIJD]]),ISNUMBER(ClassListTable[[#This Row],[BEGINTIJD]])),ClassListTable[[#This Row],[EINDTIJD]]-ClassListTable[[#This Row],[BEGINTIJD]],"")</calculatedColumnFormula>
    </tableColumn>
  </tableColumns>
  <tableStyleInfo name="Semester in één oogopslag" showFirstColumn="0" showLastColumn="0" showRowStripes="1" showColumnStripes="0"/>
  <extLst>
    <ext xmlns:x14="http://schemas.microsoft.com/office/spreadsheetml/2009/9/main" uri="{504A1905-F514-4f6f-8877-14C23A59335A}">
      <x14:table altTextSummary="Voer de vak-id, de vaknaam, de naam van de docent, de dag, het jaar en de begin- en eindtijden. Selecteer in deze tabel de semesternaam. De duur wordt automatisch bereken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Werk" displayName="Werk" ref="B2:G9" totalsRowShown="0" dataDxfId="10">
  <autoFilter ref="B2:G9" xr:uid="{00000000-0009-0000-0100-000002000000}"/>
  <tableColumns count="6">
    <tableColumn id="1" xr3:uid="{00000000-0010-0000-0100-000001000000}" name="CURSUS-ID" dataDxfId="9"/>
    <tableColumn id="6" xr3:uid="{00000000-0010-0000-0100-000006000000}" name="NAAM" dataDxfId="8">
      <calculatedColumnFormula>IFERROR(VLOOKUP(Werk[[#This Row],[CURSUS-ID]],ClassListTable[],2,0),"")</calculatedColumnFormula>
    </tableColumn>
    <tableColumn id="2" xr3:uid="{00000000-0010-0000-0100-000002000000}" name="JAAR" dataDxfId="7">
      <calculatedColumnFormula>YEAR(TODAY())</calculatedColumnFormula>
    </tableColumn>
    <tableColumn id="3" xr3:uid="{00000000-0010-0000-0100-000003000000}" name="SEMESTER" dataDxfId="6"/>
    <tableColumn id="4" xr3:uid="{00000000-0010-0000-0100-000004000000}" name="ARTIKELOMSCHRIJVING" dataDxfId="5"/>
    <tableColumn id="5" xr3:uid="{00000000-0010-0000-0100-000005000000}" name="VERVALDATUM" dataCellStyle="Datum"/>
  </tableColumns>
  <tableStyleInfo name="Semester in één oogopslag" showFirstColumn="0" showLastColumn="0" showRowStripes="1" showColumnStripes="0"/>
  <extLst>
    <ext xmlns:x14="http://schemas.microsoft.com/office/spreadsheetml/2009/9/main" uri="{504A1905-F514-4f6f-8877-14C23A59335A}">
      <x14:table altTextSummary="Selecteer in deze tabel de vak-id en de semesternaam, vervolgens het jaar itembeschrijving, en de einddatum. De naam wordt automatisch bijgewerkt"/>
    </ext>
  </extLst>
</table>
</file>

<file path=xl/theme/theme1.xml><?xml version="1.0" encoding="utf-8"?>
<a:theme xmlns:a="http://schemas.openxmlformats.org/drawingml/2006/main" name="Office Theme">
  <a:themeElements>
    <a:clrScheme name="Semester at a Glance">
      <a:dk1>
        <a:srgbClr val="000000"/>
      </a:dk1>
      <a:lt1>
        <a:srgbClr val="FFFFFF"/>
      </a:lt1>
      <a:dk2>
        <a:srgbClr val="616668"/>
      </a:dk2>
      <a:lt2>
        <a:srgbClr val="F8F8F9"/>
      </a:lt2>
      <a:accent1>
        <a:srgbClr val="DE3800"/>
      </a:accent1>
      <a:accent2>
        <a:srgbClr val="2BB0ED"/>
      </a:accent2>
      <a:accent3>
        <a:srgbClr val="FF9F17"/>
      </a:accent3>
      <a:accent4>
        <a:srgbClr val="17BD97"/>
      </a:accent4>
      <a:accent5>
        <a:srgbClr val="8B7CBD"/>
      </a:accent5>
      <a:accent6>
        <a:srgbClr val="F5C700"/>
      </a:accent6>
      <a:hlink>
        <a:srgbClr val="2BB0ED"/>
      </a:hlink>
      <a:folHlink>
        <a:srgbClr val="DE3800"/>
      </a:folHlink>
    </a:clrScheme>
    <a:fontScheme name="Semester at a Glance">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9050">
          <a:solidFill>
            <a:schemeClr val="accent2"/>
          </a:solidFill>
        </a:ln>
      </a:spPr>
      <a:bodyPr vertOverflow="clip" horzOverflow="clip" rtlCol="0" anchor="ctr"/>
      <a:lstStyle>
        <a:defPPr algn="l">
          <a:defRPr sz="1100" b="1" i="1">
            <a:solidFill>
              <a:schemeClr val="tx2"/>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autoPageBreaks="0" fitToPage="1"/>
  </sheetPr>
  <dimension ref="B1:L9"/>
  <sheetViews>
    <sheetView showGridLines="0" tabSelected="1" zoomScaleNormal="100" workbookViewId="0"/>
  </sheetViews>
  <sheetFormatPr defaultRowHeight="30" customHeight="1" x14ac:dyDescent="0.3"/>
  <cols>
    <col min="1" max="1" width="3.125" customWidth="1"/>
    <col min="2" max="2" width="13.25" customWidth="1"/>
    <col min="3" max="3" width="35.375" customWidth="1"/>
    <col min="4" max="4" width="19.5" customWidth="1"/>
    <col min="5" max="5" width="13.625" customWidth="1"/>
    <col min="6" max="6" width="9.875" customWidth="1"/>
    <col min="7" max="7" width="12.375" customWidth="1"/>
    <col min="8" max="9" width="14.75" customWidth="1"/>
    <col min="10" max="10" width="11.625" customWidth="1"/>
    <col min="11" max="11" width="3.5" customWidth="1"/>
    <col min="12" max="12" width="31.625" customWidth="1"/>
  </cols>
  <sheetData>
    <row r="1" spans="2:12" ht="50.25" customHeight="1" x14ac:dyDescent="0.55000000000000004">
      <c r="B1" s="36" t="s">
        <v>0</v>
      </c>
      <c r="C1" s="36"/>
      <c r="D1" s="36"/>
      <c r="E1" s="36"/>
      <c r="F1" s="36"/>
      <c r="G1" s="36"/>
      <c r="H1" s="36"/>
      <c r="I1" s="36"/>
      <c r="J1" s="36"/>
    </row>
    <row r="2" spans="2:12" ht="30" customHeight="1" x14ac:dyDescent="0.3">
      <c r="B2" s="6" t="s">
        <v>1</v>
      </c>
      <c r="C2" s="6" t="s">
        <v>6</v>
      </c>
      <c r="D2" s="6" t="s">
        <v>11</v>
      </c>
      <c r="E2" s="6" t="s">
        <v>16</v>
      </c>
      <c r="F2" s="6" t="s">
        <v>22</v>
      </c>
      <c r="G2" s="6" t="s">
        <v>23</v>
      </c>
      <c r="H2" s="29" t="s">
        <v>25</v>
      </c>
      <c r="I2" s="29" t="s">
        <v>26</v>
      </c>
      <c r="J2" s="6" t="s">
        <v>27</v>
      </c>
    </row>
    <row r="3" spans="2:12" ht="30" customHeight="1" x14ac:dyDescent="0.3">
      <c r="B3" s="10" t="s">
        <v>2</v>
      </c>
      <c r="C3" s="10" t="s">
        <v>7</v>
      </c>
      <c r="D3" s="10" t="s">
        <v>12</v>
      </c>
      <c r="E3" s="10" t="s">
        <v>17</v>
      </c>
      <c r="F3" s="10">
        <f ca="1">YEAR(TODAY())</f>
        <v>2019</v>
      </c>
      <c r="G3" s="10" t="s">
        <v>24</v>
      </c>
      <c r="H3" s="34">
        <v>0.58333333333333337</v>
      </c>
      <c r="I3" s="34">
        <v>0.64583333333333337</v>
      </c>
      <c r="J3" s="11">
        <f>IF(AND(ISNUMBER(ClassListTable[[#This Row],[EINDTIJD]]),ISNUMBER(ClassListTable[[#This Row],[BEGINTIJD]])),ClassListTable[[#This Row],[EINDTIJD]]-ClassListTable[[#This Row],[BEGINTIJD]],"")</f>
        <v>6.25E-2</v>
      </c>
      <c r="L3" s="37"/>
    </row>
    <row r="4" spans="2:12" ht="30" customHeight="1" x14ac:dyDescent="0.3">
      <c r="B4" s="10" t="s">
        <v>2</v>
      </c>
      <c r="C4" s="10" t="s">
        <v>7</v>
      </c>
      <c r="D4" s="10" t="s">
        <v>12</v>
      </c>
      <c r="E4" s="10" t="s">
        <v>18</v>
      </c>
      <c r="F4" s="10">
        <f t="shared" ref="F4:F9" ca="1" si="0">YEAR(TODAY())</f>
        <v>2019</v>
      </c>
      <c r="G4" s="10" t="s">
        <v>24</v>
      </c>
      <c r="H4" s="34">
        <v>0.58333333333333337</v>
      </c>
      <c r="I4" s="34">
        <v>0.64583333333333337</v>
      </c>
      <c r="J4" s="11">
        <f>IF(AND(ISNUMBER(ClassListTable[[#This Row],[EINDTIJD]]),ISNUMBER(ClassListTable[[#This Row],[BEGINTIJD]])),ClassListTable[[#This Row],[EINDTIJD]]-ClassListTable[[#This Row],[BEGINTIJD]],"")</f>
        <v>6.25E-2</v>
      </c>
      <c r="L4" s="37"/>
    </row>
    <row r="5" spans="2:12" ht="30" customHeight="1" x14ac:dyDescent="0.3">
      <c r="B5" s="10" t="s">
        <v>3</v>
      </c>
      <c r="C5" s="10" t="s">
        <v>8</v>
      </c>
      <c r="D5" s="10" t="s">
        <v>13</v>
      </c>
      <c r="E5" s="10" t="s">
        <v>19</v>
      </c>
      <c r="F5" s="10">
        <f t="shared" ca="1" si="0"/>
        <v>2019</v>
      </c>
      <c r="G5" s="10" t="s">
        <v>24</v>
      </c>
      <c r="H5" s="34">
        <v>0.41666666666666669</v>
      </c>
      <c r="I5" s="34">
        <v>0.47916666666666669</v>
      </c>
      <c r="J5" s="11">
        <f>IF(AND(ISNUMBER(ClassListTable[[#This Row],[EINDTIJD]]),ISNUMBER(ClassListTable[[#This Row],[BEGINTIJD]])),ClassListTable[[#This Row],[EINDTIJD]]-ClassListTable[[#This Row],[BEGINTIJD]],"")</f>
        <v>6.25E-2</v>
      </c>
      <c r="L5" s="37"/>
    </row>
    <row r="6" spans="2:12" ht="30" customHeight="1" x14ac:dyDescent="0.3">
      <c r="B6" s="10" t="s">
        <v>3</v>
      </c>
      <c r="C6" s="10" t="s">
        <v>8</v>
      </c>
      <c r="D6" s="10" t="s">
        <v>13</v>
      </c>
      <c r="E6" s="10" t="s">
        <v>20</v>
      </c>
      <c r="F6" s="10">
        <f t="shared" ca="1" si="0"/>
        <v>2019</v>
      </c>
      <c r="G6" s="10" t="s">
        <v>24</v>
      </c>
      <c r="H6" s="34">
        <v>0.41666666666666669</v>
      </c>
      <c r="I6" s="34">
        <v>0.47916666666666669</v>
      </c>
      <c r="J6" s="11">
        <f>IF(AND(ISNUMBER(ClassListTable[[#This Row],[EINDTIJD]]),ISNUMBER(ClassListTable[[#This Row],[BEGINTIJD]])),ClassListTable[[#This Row],[EINDTIJD]]-ClassListTable[[#This Row],[BEGINTIJD]],"")</f>
        <v>6.25E-2</v>
      </c>
      <c r="L6" s="37"/>
    </row>
    <row r="7" spans="2:12" ht="30" customHeight="1" x14ac:dyDescent="0.3">
      <c r="B7" s="10" t="s">
        <v>4</v>
      </c>
      <c r="C7" s="10" t="s">
        <v>9</v>
      </c>
      <c r="D7" s="10" t="s">
        <v>14</v>
      </c>
      <c r="E7" s="10" t="s">
        <v>17</v>
      </c>
      <c r="F7" s="10">
        <f t="shared" ca="1" si="0"/>
        <v>2019</v>
      </c>
      <c r="G7" s="10" t="s">
        <v>24</v>
      </c>
      <c r="H7" s="34">
        <v>0.45833333333333331</v>
      </c>
      <c r="I7" s="34">
        <v>0.5</v>
      </c>
      <c r="J7" s="11">
        <f>IF(AND(ISNUMBER(ClassListTable[[#This Row],[EINDTIJD]]),ISNUMBER(ClassListTable[[#This Row],[BEGINTIJD]])),ClassListTable[[#This Row],[EINDTIJD]]-ClassListTable[[#This Row],[BEGINTIJD]],"")</f>
        <v>4.1666666666666685E-2</v>
      </c>
      <c r="L7" s="37"/>
    </row>
    <row r="8" spans="2:12" ht="30" customHeight="1" x14ac:dyDescent="0.3">
      <c r="B8" s="10" t="s">
        <v>4</v>
      </c>
      <c r="C8" s="10" t="s">
        <v>9</v>
      </c>
      <c r="D8" s="10" t="s">
        <v>14</v>
      </c>
      <c r="E8" s="10" t="s">
        <v>18</v>
      </c>
      <c r="F8" s="10">
        <f t="shared" ca="1" si="0"/>
        <v>2019</v>
      </c>
      <c r="G8" s="10" t="s">
        <v>24</v>
      </c>
      <c r="H8" s="34">
        <v>0.45833333333333331</v>
      </c>
      <c r="I8" s="34">
        <v>0.5</v>
      </c>
      <c r="J8" s="11">
        <f>IF(AND(ISNUMBER(ClassListTable[[#This Row],[EINDTIJD]]),ISNUMBER(ClassListTable[[#This Row],[BEGINTIJD]])),ClassListTable[[#This Row],[EINDTIJD]]-ClassListTable[[#This Row],[BEGINTIJD]],"")</f>
        <v>4.1666666666666685E-2</v>
      </c>
      <c r="L8" s="37"/>
    </row>
    <row r="9" spans="2:12" ht="30" customHeight="1" x14ac:dyDescent="0.3">
      <c r="B9" s="10" t="s">
        <v>5</v>
      </c>
      <c r="C9" s="10" t="s">
        <v>10</v>
      </c>
      <c r="D9" s="10" t="s">
        <v>15</v>
      </c>
      <c r="E9" s="10" t="s">
        <v>21</v>
      </c>
      <c r="F9" s="10">
        <f t="shared" ca="1" si="0"/>
        <v>2019</v>
      </c>
      <c r="G9" s="10" t="s">
        <v>24</v>
      </c>
      <c r="H9" s="34">
        <v>0.41666666666666669</v>
      </c>
      <c r="I9" s="34">
        <v>0.45833333333333331</v>
      </c>
      <c r="J9" s="11">
        <f>IF(AND(ISNUMBER(ClassListTable[[#This Row],[EINDTIJD]]),ISNUMBER(ClassListTable[[#This Row],[BEGINTIJD]])),ClassListTable[[#This Row],[EINDTIJD]]-ClassListTable[[#This Row],[BEGINTIJD]],"")</f>
        <v>4.166666666666663E-2</v>
      </c>
    </row>
  </sheetData>
  <mergeCells count="2">
    <mergeCell ref="B1:J1"/>
    <mergeCell ref="L3:L8"/>
  </mergeCells>
  <dataValidations count="13">
    <dataValidation allowBlank="1" showInputMessage="1" showErrorMessage="1" prompt="Maak een klassenlijst in dit werkblad. Voer informatie in de klassenlijsttabel in. Voer deadlines, weekrooster en semesteragenda in andere werkbladen in. Tip staat in cel L3" sqref="A1" xr:uid="{00000000-0002-0000-0000-000000000000}"/>
    <dataValidation allowBlank="1" showInputMessage="1" showErrorMessage="1" prompt="De titel van dit werkblad staat in deze cel" sqref="B1:J1" xr:uid="{00000000-0002-0000-0000-000001000000}"/>
    <dataValidation allowBlank="1" showInputMessage="1" showErrorMessage="1" prompt="Voer in deze kolom onder deze koptekst de vak-id in " sqref="B2" xr:uid="{00000000-0002-0000-0000-000002000000}"/>
    <dataValidation allowBlank="1" showInputMessage="1" showErrorMessage="1" prompt="Voer in deze kolom onder deze koptekst  de vak-naam in" sqref="C2" xr:uid="{00000000-0002-0000-0000-000003000000}"/>
    <dataValidation allowBlank="1" showInputMessage="1" showErrorMessage="1" prompt="Voer in deze kolom onder deze koptekst de docentnaam in " sqref="D2" xr:uid="{00000000-0002-0000-0000-000004000000}"/>
    <dataValidation allowBlank="1" showInputMessage="1" showErrorMessage="1" prompt="Voer in deze kolom onder deze koptekst de dag in" sqref="E2" xr:uid="{00000000-0002-0000-0000-000005000000}"/>
    <dataValidation allowBlank="1" showInputMessage="1" showErrorMessage="1" prompt="Voer in deze kolom onder deze koptekst het jaar in" sqref="F2" xr:uid="{00000000-0002-0000-0000-000006000000}"/>
    <dataValidation allowBlank="1" showInputMessage="1" showErrorMessage="1" prompt="Selecteer de naam van het semester in deze kolom onder deze kop. Druk op Alt+pijl-omlaag voor opties, en vervolgens op pijl-omlaag en Enter om een selectie te maken" sqref="G2" xr:uid="{00000000-0002-0000-0000-000007000000}"/>
    <dataValidation allowBlank="1" showInputMessage="1" showErrorMessage="1" prompt="Vul in deze kolom onder deze koptekst de starttijd in" sqref="H2" xr:uid="{00000000-0002-0000-0000-000008000000}"/>
    <dataValidation allowBlank="1" showInputMessage="1" showErrorMessage="1" prompt="Vul in deze kolom onder deze koptekst de eindtijd in" sqref="I2" xr:uid="{00000000-0002-0000-0000-000009000000}"/>
    <dataValidation allowBlank="1" showInputMessage="1" showErrorMessage="1" prompt="In deze kolom onder deze kop wordt automatisch de duur berekend " sqref="J2" xr:uid="{00000000-0002-0000-0000-00000A000000}"/>
    <dataValidation type="list" errorStyle="warning" allowBlank="1" showInputMessage="1" showErrorMessage="1" error="Selecteer semesternaam in de lijst. Selecteer ANNULEREN en druk op ALT+PIJL-OMLAAG voor opties en druk op PIJL-OMLAAG en ENTER om een selectie te maken" sqref="G3:G9" xr:uid="{00000000-0002-0000-0000-00000B000000}">
      <formula1>"Herfst,Winter,Lente,Zomer"</formula1>
    </dataValidation>
    <dataValidation allowBlank="1" showInputMessage="1" showErrorMessage="1" prompt="KLASSENLIJST TIP: _x000a__x000a_Voer uw individuele klassen in deze tabel in. Duur van vak wordt automatisch bijgewerkt" sqref="L3:L8" xr:uid="{00000000-0002-0000-0000-00000C000000}"/>
  </dataValidation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autoPageBreaks="0" fitToPage="1"/>
  </sheetPr>
  <dimension ref="B1:I9"/>
  <sheetViews>
    <sheetView showGridLines="0" zoomScaleNormal="100" workbookViewId="0"/>
  </sheetViews>
  <sheetFormatPr defaultRowHeight="30" customHeight="1" x14ac:dyDescent="0.3"/>
  <cols>
    <col min="1" max="1" width="3.125" customWidth="1"/>
    <col min="2" max="2" width="14" style="5" customWidth="1"/>
    <col min="3" max="3" width="38.75" style="5" customWidth="1"/>
    <col min="4" max="4" width="8.75" style="5" customWidth="1"/>
    <col min="5" max="5" width="13.875" style="5" customWidth="1"/>
    <col min="6" max="6" width="28.75" style="5" customWidth="1"/>
    <col min="7" max="7" width="18.625" style="5" customWidth="1"/>
    <col min="8" max="8" width="3.5" customWidth="1"/>
    <col min="9" max="9" width="31.625" customWidth="1"/>
  </cols>
  <sheetData>
    <row r="1" spans="2:9" ht="50.25" customHeight="1" x14ac:dyDescent="0.55000000000000004">
      <c r="B1" s="36" t="s">
        <v>28</v>
      </c>
      <c r="C1" s="36"/>
      <c r="D1" s="36"/>
      <c r="E1" s="36"/>
      <c r="F1" s="36"/>
      <c r="G1" s="36"/>
    </row>
    <row r="2" spans="2:9" ht="30" customHeight="1" x14ac:dyDescent="0.3">
      <c r="B2" s="6" t="s">
        <v>1</v>
      </c>
      <c r="C2" s="6" t="s">
        <v>6</v>
      </c>
      <c r="D2" s="6" t="s">
        <v>22</v>
      </c>
      <c r="E2" s="6" t="s">
        <v>23</v>
      </c>
      <c r="F2" s="6" t="s">
        <v>29</v>
      </c>
      <c r="G2" s="6" t="s">
        <v>35</v>
      </c>
    </row>
    <row r="3" spans="2:9" ht="30" customHeight="1" x14ac:dyDescent="0.3">
      <c r="B3" s="10" t="s">
        <v>3</v>
      </c>
      <c r="C3" s="10" t="str">
        <f>IFERROR(VLOOKUP(Werk[[#This Row],[CURSUS-ID]],ClassListTable[],2,0),"")</f>
        <v>Creatief schrijven</v>
      </c>
      <c r="D3" s="10">
        <f ca="1">YEAR(TODAY())</f>
        <v>2019</v>
      </c>
      <c r="E3" s="10" t="s">
        <v>24</v>
      </c>
      <c r="F3" s="10" t="s">
        <v>30</v>
      </c>
      <c r="G3" s="23">
        <f ca="1">DATE(YEAR(TODAY()),1,15)</f>
        <v>43480</v>
      </c>
      <c r="I3" s="37"/>
    </row>
    <row r="4" spans="2:9" ht="30" customHeight="1" x14ac:dyDescent="0.3">
      <c r="B4" s="10" t="s">
        <v>2</v>
      </c>
      <c r="C4" s="10" t="str">
        <f>IFERROR(VLOOKUP(Werk[[#This Row],[CURSUS-ID]],ClassListTable[],2,0),"")</f>
        <v>Inleiding tot computertoepassingen</v>
      </c>
      <c r="D4" s="10">
        <f t="shared" ref="D4:D9" ca="1" si="0">YEAR(TODAY())</f>
        <v>2019</v>
      </c>
      <c r="E4" s="10" t="s">
        <v>24</v>
      </c>
      <c r="F4" s="10" t="s">
        <v>31</v>
      </c>
      <c r="G4" s="23">
        <f ca="1">DATE(YEAR(TODAY()),2,4)</f>
        <v>43500</v>
      </c>
      <c r="I4" s="37"/>
    </row>
    <row r="5" spans="2:9" ht="30" customHeight="1" x14ac:dyDescent="0.3">
      <c r="B5" s="10" t="s">
        <v>3</v>
      </c>
      <c r="C5" s="10" t="str">
        <f>IFERROR(VLOOKUP(Werk[[#This Row],[CURSUS-ID]],ClassListTable[],2,0),"")</f>
        <v>Creatief schrijven</v>
      </c>
      <c r="D5" s="10">
        <f t="shared" ca="1" si="0"/>
        <v>2019</v>
      </c>
      <c r="E5" s="10" t="s">
        <v>24</v>
      </c>
      <c r="F5" s="10" t="s">
        <v>32</v>
      </c>
      <c r="G5" s="23">
        <f ca="1">DATE(YEAR(TODAY()),2,5)</f>
        <v>43501</v>
      </c>
      <c r="I5" s="37"/>
    </row>
    <row r="6" spans="2:9" ht="30" customHeight="1" x14ac:dyDescent="0.3">
      <c r="B6" s="10" t="s">
        <v>2</v>
      </c>
      <c r="C6" s="10" t="str">
        <f>IFERROR(VLOOKUP(Werk[[#This Row],[CURSUS-ID]],ClassListTable[],2,0),"")</f>
        <v>Inleiding tot computertoepassingen</v>
      </c>
      <c r="D6" s="10">
        <f t="shared" ca="1" si="0"/>
        <v>2019</v>
      </c>
      <c r="E6" s="10" t="s">
        <v>24</v>
      </c>
      <c r="F6" s="10" t="s">
        <v>33</v>
      </c>
      <c r="G6" s="23">
        <f ca="1">DATE(YEAR(TODAY()),2,18)</f>
        <v>43514</v>
      </c>
      <c r="I6" s="37"/>
    </row>
    <row r="7" spans="2:9" ht="30" customHeight="1" x14ac:dyDescent="0.3">
      <c r="B7" s="10" t="s">
        <v>2</v>
      </c>
      <c r="C7" s="10" t="str">
        <f>IFERROR(VLOOKUP(Werk[[#This Row],[CURSUS-ID]],ClassListTable[],2,0),"")</f>
        <v>Inleiding tot computertoepassingen</v>
      </c>
      <c r="D7" s="10">
        <f t="shared" ca="1" si="0"/>
        <v>2019</v>
      </c>
      <c r="E7" s="10" t="s">
        <v>24</v>
      </c>
      <c r="F7" s="10" t="s">
        <v>34</v>
      </c>
      <c r="G7" s="23">
        <f ca="1">DATE(YEAR(TODAY()),3,11)</f>
        <v>43535</v>
      </c>
      <c r="I7" s="37"/>
    </row>
    <row r="8" spans="2:9" ht="30" customHeight="1" x14ac:dyDescent="0.3">
      <c r="B8" s="10" t="s">
        <v>3</v>
      </c>
      <c r="C8" s="10" t="str">
        <f>IFERROR(VLOOKUP(Werk[[#This Row],[CURSUS-ID]],ClassListTable[],2,0),"")</f>
        <v>Creatief schrijven</v>
      </c>
      <c r="D8" s="10">
        <f t="shared" ca="1" si="0"/>
        <v>2019</v>
      </c>
      <c r="E8" s="10" t="s">
        <v>24</v>
      </c>
      <c r="F8" s="10" t="s">
        <v>31</v>
      </c>
      <c r="G8" s="23">
        <f ca="1">DATE(YEAR(TODAY()),3,17)</f>
        <v>43541</v>
      </c>
      <c r="I8" s="37"/>
    </row>
    <row r="9" spans="2:9" ht="30" customHeight="1" x14ac:dyDescent="0.3">
      <c r="B9" s="10" t="s">
        <v>3</v>
      </c>
      <c r="C9" s="10" t="str">
        <f>IFERROR(VLOOKUP(Werk[[#This Row],[CURSUS-ID]],ClassListTable[],2,0),"")</f>
        <v>Creatief schrijven</v>
      </c>
      <c r="D9" s="10">
        <f t="shared" ca="1" si="0"/>
        <v>2019</v>
      </c>
      <c r="E9" s="10" t="s">
        <v>24</v>
      </c>
      <c r="F9" s="10" t="s">
        <v>34</v>
      </c>
      <c r="G9" s="23">
        <f ca="1">DATE(YEAR(TODAY()),4,2)</f>
        <v>43557</v>
      </c>
    </row>
  </sheetData>
  <dataConsolidate/>
  <mergeCells count="2">
    <mergeCell ref="B1:G1"/>
    <mergeCell ref="I3:I8"/>
  </mergeCells>
  <dataValidations count="11">
    <dataValidation allowBlank="1" showInputMessage="1" showErrorMessage="1" prompt="Voer in dit werkblad in de werktabel deadlines in. Tip staat in cel I3_x000a_" sqref="A1" xr:uid="{00000000-0002-0000-0100-000001000000}"/>
    <dataValidation allowBlank="1" showInputMessage="1" showErrorMessage="1" prompt="De titel van dit werkblad staat in deze cel" sqref="B1:G1" xr:uid="{00000000-0002-0000-0100-000002000000}"/>
    <dataValidation allowBlank="1" showInputMessage="1" showErrorMessage="1" prompt="Selecteer in deze kolom onder deze koptekst de vak-id. Druk op Alt+pijl-omlaag voor opties, en vervolgens op pijl-omlaag en Enter om een selectie te maken. Gebruik de kopfilters om specifieke items te vinden" sqref="B2" xr:uid="{00000000-0002-0000-0100-000003000000}"/>
    <dataValidation allowBlank="1" showInputMessage="1" showErrorMessage="1" prompt="De naam van het vak wordt automatisch bijgewerkt in deze kolom onder deze koptekst" sqref="C2" xr:uid="{00000000-0002-0000-0100-000004000000}"/>
    <dataValidation allowBlank="1" showInputMessage="1" showErrorMessage="1" prompt="Voer in deze kolom onder deze koptekst het jaar in" sqref="D2" xr:uid="{00000000-0002-0000-0100-000005000000}"/>
    <dataValidation allowBlank="1" showInputMessage="1" showErrorMessage="1" prompt="Selecteer de naam van het semester in deze kolom onder deze kop. Druk op Alt+pijl-omlaag voor opties, en vervolgens op pijl-omlaag en Enter om een selectie te maken" sqref="E2" xr:uid="{00000000-0002-0000-0100-000006000000}"/>
    <dataValidation allowBlank="1" showInputMessage="1" showErrorMessage="1" prompt="Voer in deze kolom onder deze koptekst een itembeschrijving in" sqref="F2" xr:uid="{00000000-0002-0000-0100-000007000000}"/>
    <dataValidation allowBlank="1" showInputMessage="1" showErrorMessage="1" prompt="Voer in deze kolom onder deze kop de einddatum in" sqref="G2" xr:uid="{00000000-0002-0000-0100-000008000000}"/>
    <dataValidation type="list" errorStyle="warning" allowBlank="1" showInputMessage="1" showErrorMessage="1" error="Selecteer een vak-id in de lijst. Selecteer ANNULEREN en druk op Alt+pijl-omlaag voor opties, en druk op pijl-omlaag en Enter om een selectie te maken" sqref="B3:B9" xr:uid="{00000000-0002-0000-0100-000009000000}">
      <formula1>ClassList</formula1>
    </dataValidation>
    <dataValidation type="list" errorStyle="warning" allowBlank="1" showInputMessage="1" showErrorMessage="1" error="Selecteer semesternaam in de lijst. Selecteer ANNULEREN en druk op ALT+PIJL-OMLAAG voor opties en druk op PIJL-OMLAAG en ENTER om een selectie te maken" sqref="E3:E9" xr:uid="{00000000-0002-0000-0100-00000A000000}">
      <formula1>"Herfst,Winter,Lente,Zomer"</formula1>
    </dataValidation>
    <dataValidation allowBlank="1" showInputMessage="1" showErrorMessage="1" prompt="TIP INVOER WERKGEGEVENS: _x000a__x000a_Selecteer een vak-id. De vaknaam wordt automatisch ingevuld._x000a__x000a_Als u het blad Klassenlijst hebt bijgewerkt, vernieuwt u de weekplanning om de wijzigingen zichtbaar te maken" sqref="I3:I8" xr:uid="{00000000-0002-0000-0100-00000B000000}"/>
  </dataValidation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autoPageBreaks="0" fitToPage="1"/>
  </sheetPr>
  <dimension ref="B1:F21"/>
  <sheetViews>
    <sheetView showGridLines="0" zoomScaleNormal="100" workbookViewId="0"/>
  </sheetViews>
  <sheetFormatPr defaultRowHeight="30" customHeight="1" x14ac:dyDescent="0.3"/>
  <cols>
    <col min="1" max="1" width="3.125" customWidth="1"/>
    <col min="2" max="2" width="18.75" customWidth="1"/>
    <col min="3" max="3" width="15.5" style="28" customWidth="1"/>
    <col min="4" max="4" width="38.5" customWidth="1"/>
    <col min="5" max="5" width="3.5" customWidth="1"/>
    <col min="6" max="6" width="31.625" customWidth="1"/>
    <col min="7" max="9" width="32.875" customWidth="1"/>
  </cols>
  <sheetData>
    <row r="1" spans="2:6" ht="50.25" customHeight="1" x14ac:dyDescent="0.55000000000000004">
      <c r="B1" s="36" t="s">
        <v>36</v>
      </c>
      <c r="C1" s="36"/>
      <c r="D1" s="36"/>
    </row>
    <row r="2" spans="2:6" ht="16.5" x14ac:dyDescent="0.3">
      <c r="B2" s="12" t="s">
        <v>16</v>
      </c>
      <c r="C2" s="12" t="s">
        <v>25</v>
      </c>
      <c r="D2" s="12" t="s">
        <v>6</v>
      </c>
    </row>
    <row r="3" spans="2:6" ht="30" customHeight="1" x14ac:dyDescent="0.3">
      <c r="B3" s="32" t="s">
        <v>17</v>
      </c>
      <c r="C3" s="35">
        <v>0.45833333333333331</v>
      </c>
      <c r="D3" s="32" t="s">
        <v>9</v>
      </c>
      <c r="F3" s="37"/>
    </row>
    <row r="4" spans="2:6" ht="30" customHeight="1" x14ac:dyDescent="0.3">
      <c r="C4" s="35">
        <v>0.58333333333333337</v>
      </c>
      <c r="D4" s="32" t="s">
        <v>7</v>
      </c>
      <c r="F4" s="37"/>
    </row>
    <row r="5" spans="2:6" ht="30" customHeight="1" x14ac:dyDescent="0.3">
      <c r="B5" s="32" t="s">
        <v>19</v>
      </c>
      <c r="C5" s="35">
        <v>0.41666666666666669</v>
      </c>
      <c r="D5" s="32" t="s">
        <v>8</v>
      </c>
      <c r="F5" s="37"/>
    </row>
    <row r="6" spans="2:6" ht="30" customHeight="1" x14ac:dyDescent="0.3">
      <c r="B6" s="32" t="s">
        <v>18</v>
      </c>
      <c r="C6" s="35">
        <v>0.45833333333333331</v>
      </c>
      <c r="D6" s="32" t="s">
        <v>9</v>
      </c>
      <c r="F6" s="37"/>
    </row>
    <row r="7" spans="2:6" ht="30" customHeight="1" x14ac:dyDescent="0.3">
      <c r="C7" s="35">
        <v>0.58333333333333337</v>
      </c>
      <c r="D7" s="32" t="s">
        <v>7</v>
      </c>
      <c r="F7" s="37"/>
    </row>
    <row r="8" spans="2:6" ht="30" customHeight="1" x14ac:dyDescent="0.3">
      <c r="B8" s="32" t="s">
        <v>20</v>
      </c>
      <c r="C8" s="35">
        <v>0.41666666666666669</v>
      </c>
      <c r="D8" s="32" t="s">
        <v>8</v>
      </c>
      <c r="F8" s="37"/>
    </row>
    <row r="9" spans="2:6" ht="30" customHeight="1" x14ac:dyDescent="0.3">
      <c r="B9" s="32" t="s">
        <v>21</v>
      </c>
      <c r="C9" s="35">
        <v>0.41666666666666669</v>
      </c>
      <c r="D9" s="32" t="s">
        <v>10</v>
      </c>
    </row>
    <row r="10" spans="2:6" ht="16.5" x14ac:dyDescent="0.3">
      <c r="C10"/>
    </row>
    <row r="11" spans="2:6" ht="16.5" x14ac:dyDescent="0.3">
      <c r="C11"/>
    </row>
    <row r="12" spans="2:6" ht="16.5" x14ac:dyDescent="0.3">
      <c r="C12"/>
    </row>
    <row r="13" spans="2:6" ht="16.5" x14ac:dyDescent="0.3">
      <c r="C13"/>
    </row>
    <row r="14" spans="2:6" ht="16.5" x14ac:dyDescent="0.3">
      <c r="C14"/>
    </row>
    <row r="15" spans="2:6" ht="16.5" x14ac:dyDescent="0.3">
      <c r="C15"/>
    </row>
    <row r="16" spans="2:6" ht="16.5" x14ac:dyDescent="0.3">
      <c r="C16"/>
    </row>
    <row r="17" spans="3:3" ht="16.5" x14ac:dyDescent="0.3">
      <c r="C17"/>
    </row>
    <row r="18" spans="3:3" ht="16.5" x14ac:dyDescent="0.3">
      <c r="C18"/>
    </row>
    <row r="19" spans="3:3" ht="16.5" x14ac:dyDescent="0.3">
      <c r="C19"/>
    </row>
    <row r="20" spans="3:3" ht="16.5" x14ac:dyDescent="0.3">
      <c r="C20"/>
    </row>
    <row r="21" spans="3:3" ht="16.5" x14ac:dyDescent="0.3">
      <c r="C21"/>
    </row>
  </sheetData>
  <mergeCells count="2">
    <mergeCell ref="B1:D1"/>
    <mergeCell ref="F3:F8"/>
  </mergeCells>
  <dataValidations count="3">
    <dataValidation allowBlank="1" showInputMessage="1" showErrorMessage="1" prompt="Maak in dit werkblad een nieuw weekrooster aan. De draaitabel die begint in cel B2, wordt automatisch bijgewerkt op dit werkblad." sqref="A1" xr:uid="{00000000-0002-0000-0200-000000000000}"/>
    <dataValidation allowBlank="1" showInputMessage="1" showErrorMessage="1" prompt="De titel van dit werkblad staat in deze cel" sqref="B1:D1" xr:uid="{00000000-0002-0000-0200-000001000000}"/>
    <dataValidation allowBlank="1" showInputMessage="1" showErrorMessage="1" prompt="TIP WEEKROOSTER:_x000a__x000a_Vernieuw de planning om uw weekplanning bij te werken" sqref="F3:F8" xr:uid="{00000000-0002-0000-0200-000002000000}"/>
  </dataValidations>
  <printOptions horizontalCentered="1"/>
  <pageMargins left="0.25" right="0.25" top="0.75" bottom="0.75" header="0.3" footer="0.3"/>
  <pageSetup paperSize="9" fitToHeight="0" orientation="landscape" r:id="rId2"/>
  <headerFooter differentFirst="1">
    <oddFooter>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39997558519241921"/>
    <pageSetUpPr autoPageBreaks="0" fitToPage="1"/>
  </sheetPr>
  <dimension ref="A1:S17"/>
  <sheetViews>
    <sheetView showGridLines="0" zoomScaleNormal="100" workbookViewId="0"/>
  </sheetViews>
  <sheetFormatPr defaultRowHeight="24.95" customHeight="1" x14ac:dyDescent="0.3"/>
  <cols>
    <col min="1" max="1" width="3.5" style="22" customWidth="1"/>
    <col min="2" max="8" width="7.625" style="22" customWidth="1"/>
    <col min="9" max="9" width="2.625" style="22" customWidth="1"/>
    <col min="10" max="16" width="7.625" style="22" customWidth="1"/>
    <col min="17" max="17" width="1.625" style="22" customWidth="1"/>
    <col min="18" max="18" width="16.375" style="22" customWidth="1"/>
    <col min="19" max="19" width="31.625" style="22" customWidth="1"/>
    <col min="20" max="16384" width="9" style="22"/>
  </cols>
  <sheetData>
    <row r="1" spans="1:19" ht="50.25" customHeight="1" x14ac:dyDescent="0.55000000000000004">
      <c r="A1"/>
      <c r="B1" s="39" t="s">
        <v>37</v>
      </c>
      <c r="C1" s="39"/>
      <c r="D1" s="39"/>
      <c r="E1" s="39"/>
      <c r="F1" s="39"/>
      <c r="G1" s="39"/>
      <c r="H1" s="39"/>
      <c r="I1" s="39"/>
      <c r="J1" s="39"/>
      <c r="K1" s="39"/>
      <c r="L1" s="39"/>
      <c r="M1" s="39"/>
      <c r="N1" s="39"/>
      <c r="O1" s="39"/>
      <c r="P1" s="39"/>
      <c r="Q1"/>
      <c r="R1"/>
    </row>
    <row r="2" spans="1:19" ht="29.25" customHeight="1" x14ac:dyDescent="0.3">
      <c r="A2"/>
      <c r="B2" s="40" t="str">
        <f ca="1">UPPER(TEXT(PlanningStart,"MMMM"))</f>
        <v>JANUARI</v>
      </c>
      <c r="C2" s="40"/>
      <c r="D2" s="31">
        <f ca="1">DAY(DATE(YEAR(PlanningStart),MONTH(PlanningStart)+1,1)-1)</f>
        <v>31</v>
      </c>
      <c r="E2" s="31">
        <f ca="1">WEEKDAY(DATE(YEAR(PlanningStart),MONTH(PlanningStart),1),2)</f>
        <v>2</v>
      </c>
      <c r="F2" s="1"/>
      <c r="G2" s="1"/>
      <c r="H2" s="1"/>
      <c r="I2"/>
      <c r="J2" s="40" t="str">
        <f ca="1">UPPER(TEXT(DATE(ScheduleYear,MONTH(PlanningStart)+1,1),"MMMM"))</f>
        <v>FEBRUARI</v>
      </c>
      <c r="K2" s="40"/>
      <c r="L2" s="30">
        <f ca="1">DAY(DATE(YEAR(PlanningStart),MONTH(PlanningStart)+2,1)-1)</f>
        <v>28</v>
      </c>
      <c r="M2" s="30">
        <f ca="1">WEEKDAY(DATE(YEAR(PlanningStart),MONTH(PlanningStart)+1,1),2)</f>
        <v>5</v>
      </c>
      <c r="N2" s="1"/>
      <c r="O2" s="1"/>
      <c r="P2" s="1"/>
      <c r="Q2"/>
      <c r="R2" s="1"/>
    </row>
    <row r="3" spans="1:19" ht="29.25" customHeight="1" x14ac:dyDescent="0.3">
      <c r="A3"/>
      <c r="B3" s="7" t="s">
        <v>38</v>
      </c>
      <c r="C3" s="8" t="s">
        <v>39</v>
      </c>
      <c r="D3" s="8" t="s">
        <v>40</v>
      </c>
      <c r="E3" s="8" t="s">
        <v>41</v>
      </c>
      <c r="F3" s="8" t="s">
        <v>42</v>
      </c>
      <c r="G3" s="8" t="s">
        <v>43</v>
      </c>
      <c r="H3" s="9" t="s">
        <v>44</v>
      </c>
      <c r="I3"/>
      <c r="J3" s="7" t="s">
        <v>38</v>
      </c>
      <c r="K3" s="8" t="s">
        <v>39</v>
      </c>
      <c r="L3" s="8" t="s">
        <v>40</v>
      </c>
      <c r="M3" s="8" t="s">
        <v>41</v>
      </c>
      <c r="N3" s="8" t="s">
        <v>42</v>
      </c>
      <c r="O3" s="8" t="s">
        <v>43</v>
      </c>
      <c r="P3" s="9" t="s">
        <v>44</v>
      </c>
      <c r="Q3"/>
      <c r="R3" s="2" t="s">
        <v>22</v>
      </c>
    </row>
    <row r="4" spans="1:19" ht="29.25" customHeight="1" x14ac:dyDescent="0.3">
      <c r="A4"/>
      <c r="B4" s="13" t="str">
        <f ca="1">IF($E$2=COLUMN(A$2),1,IF(A4&gt;0,A4+1,""))</f>
        <v/>
      </c>
      <c r="C4" s="14">
        <f t="shared" ref="C4:H4" ca="1" si="0">IF($E$2=COLUMN(B$2),1,IF(AND(B4&gt;0,B4&lt;&gt;""),B4+1,""))</f>
        <v>1</v>
      </c>
      <c r="D4" s="14">
        <f t="shared" ca="1" si="0"/>
        <v>2</v>
      </c>
      <c r="E4" s="14">
        <f t="shared" ca="1" si="0"/>
        <v>3</v>
      </c>
      <c r="F4" s="14">
        <f t="shared" ca="1" si="0"/>
        <v>4</v>
      </c>
      <c r="G4" s="14">
        <f t="shared" ca="1" si="0"/>
        <v>5</v>
      </c>
      <c r="H4" s="15">
        <f t="shared" ca="1" si="0"/>
        <v>6</v>
      </c>
      <c r="I4"/>
      <c r="J4" s="13" t="str">
        <f ca="1">IF(M$2=COLUMN(A$2),1,IF(I4&gt;0,I4+1,""))</f>
        <v/>
      </c>
      <c r="K4" s="14" t="str">
        <f ca="1">IF(M$2=COLUMN(B$2),1,IF(AND(J4&gt;0,J4&lt;&gt;""),J4+1,""))</f>
        <v/>
      </c>
      <c r="L4" s="14" t="str">
        <f ca="1">IF(M$2=COLUMN(C$2),1,IF(AND(K4&gt;0,K4&lt;&gt;""),K4+1,""))</f>
        <v/>
      </c>
      <c r="M4" s="14" t="str">
        <f ca="1">IF(M$2=COLUMN(D$2),1,IF(AND(L4&gt;0,L4&lt;&gt;""),L4+1,""))</f>
        <v/>
      </c>
      <c r="N4" s="14">
        <f ca="1">IF(M$2=COLUMN(E$2),1,IF(AND(M4&gt;0,M4&lt;&gt;""),M4+1,""))</f>
        <v>1</v>
      </c>
      <c r="O4" s="14">
        <f ca="1">IF(M$2=COLUMN(F$2),1,IF(AND(N4&gt;0,N4&lt;&gt;""),N4+1,""))</f>
        <v>2</v>
      </c>
      <c r="P4" s="15">
        <f ca="1">IF(M$2=COLUMN(G$2),1,IF(AND(O4&gt;0,O4&lt;&gt;""),O4+1,""))</f>
        <v>3</v>
      </c>
      <c r="Q4"/>
      <c r="R4" s="3">
        <f ca="1">YEAR(TODAY())</f>
        <v>2019</v>
      </c>
      <c r="S4" s="38"/>
    </row>
    <row r="5" spans="1:19" ht="29.25" customHeight="1" x14ac:dyDescent="0.3">
      <c r="A5"/>
      <c r="B5" s="16">
        <f ca="1">H4+1</f>
        <v>7</v>
      </c>
      <c r="C5" s="17">
        <f ca="1">B5+1</f>
        <v>8</v>
      </c>
      <c r="D5" s="17">
        <f t="shared" ref="D5:H5" ca="1" si="1">C5+1</f>
        <v>9</v>
      </c>
      <c r="E5" s="17">
        <f t="shared" ca="1" si="1"/>
        <v>10</v>
      </c>
      <c r="F5" s="17">
        <f t="shared" ca="1" si="1"/>
        <v>11</v>
      </c>
      <c r="G5" s="17">
        <f t="shared" ca="1" si="1"/>
        <v>12</v>
      </c>
      <c r="H5" s="18">
        <f t="shared" ca="1" si="1"/>
        <v>13</v>
      </c>
      <c r="I5"/>
      <c r="J5" s="16">
        <f ca="1">P4+1</f>
        <v>4</v>
      </c>
      <c r="K5" s="17">
        <f t="shared" ref="K5:P7" ca="1" si="2">J5+1</f>
        <v>5</v>
      </c>
      <c r="L5" s="17">
        <f t="shared" ca="1" si="2"/>
        <v>6</v>
      </c>
      <c r="M5" s="17">
        <f t="shared" ca="1" si="2"/>
        <v>7</v>
      </c>
      <c r="N5" s="17">
        <f t="shared" ca="1" si="2"/>
        <v>8</v>
      </c>
      <c r="O5" s="17">
        <f t="shared" ca="1" si="2"/>
        <v>9</v>
      </c>
      <c r="P5" s="18">
        <f t="shared" ca="1" si="2"/>
        <v>10</v>
      </c>
      <c r="Q5"/>
      <c r="R5" s="2" t="s">
        <v>45</v>
      </c>
      <c r="S5" s="38"/>
    </row>
    <row r="6" spans="1:19" ht="29.25" customHeight="1" x14ac:dyDescent="0.3">
      <c r="A6"/>
      <c r="B6" s="16">
        <f t="shared" ref="B6:B7" ca="1" si="3">H5+1</f>
        <v>14</v>
      </c>
      <c r="C6" s="17">
        <f t="shared" ref="C6:H6" ca="1" si="4">B6+1</f>
        <v>15</v>
      </c>
      <c r="D6" s="17">
        <f t="shared" ca="1" si="4"/>
        <v>16</v>
      </c>
      <c r="E6" s="17">
        <f t="shared" ca="1" si="4"/>
        <v>17</v>
      </c>
      <c r="F6" s="17">
        <f t="shared" ca="1" si="4"/>
        <v>18</v>
      </c>
      <c r="G6" s="17">
        <f t="shared" ca="1" si="4"/>
        <v>19</v>
      </c>
      <c r="H6" s="18">
        <f t="shared" ca="1" si="4"/>
        <v>20</v>
      </c>
      <c r="I6"/>
      <c r="J6" s="16">
        <f ca="1">P5+1</f>
        <v>11</v>
      </c>
      <c r="K6" s="17">
        <f t="shared" ca="1" si="2"/>
        <v>12</v>
      </c>
      <c r="L6" s="17">
        <f t="shared" ca="1" si="2"/>
        <v>13</v>
      </c>
      <c r="M6" s="17">
        <f t="shared" ca="1" si="2"/>
        <v>14</v>
      </c>
      <c r="N6" s="17">
        <f t="shared" ca="1" si="2"/>
        <v>15</v>
      </c>
      <c r="O6" s="17">
        <f t="shared" ca="1" si="2"/>
        <v>16</v>
      </c>
      <c r="P6" s="18">
        <f t="shared" ca="1" si="2"/>
        <v>17</v>
      </c>
      <c r="Q6"/>
      <c r="R6" s="4">
        <f ca="1">DATE(YEAR(TODAY()),1,6)</f>
        <v>43471</v>
      </c>
      <c r="S6" s="38"/>
    </row>
    <row r="7" spans="1:19" ht="29.25" customHeight="1" x14ac:dyDescent="0.3">
      <c r="A7"/>
      <c r="B7" s="16">
        <f t="shared" ca="1" si="3"/>
        <v>21</v>
      </c>
      <c r="C7" s="17">
        <f t="shared" ref="C7:H7" ca="1" si="5">B7+1</f>
        <v>22</v>
      </c>
      <c r="D7" s="17">
        <f t="shared" ca="1" si="5"/>
        <v>23</v>
      </c>
      <c r="E7" s="17">
        <f t="shared" ca="1" si="5"/>
        <v>24</v>
      </c>
      <c r="F7" s="17">
        <f t="shared" ca="1" si="5"/>
        <v>25</v>
      </c>
      <c r="G7" s="17">
        <f t="shared" ca="1" si="5"/>
        <v>26</v>
      </c>
      <c r="H7" s="18">
        <f t="shared" ca="1" si="5"/>
        <v>27</v>
      </c>
      <c r="I7"/>
      <c r="J7" s="16">
        <f ca="1">P6+1</f>
        <v>18</v>
      </c>
      <c r="K7" s="17">
        <f t="shared" ca="1" si="2"/>
        <v>19</v>
      </c>
      <c r="L7" s="17">
        <f t="shared" ca="1" si="2"/>
        <v>20</v>
      </c>
      <c r="M7" s="17">
        <f t="shared" ca="1" si="2"/>
        <v>21</v>
      </c>
      <c r="N7" s="17">
        <f t="shared" ca="1" si="2"/>
        <v>22</v>
      </c>
      <c r="O7" s="17">
        <f t="shared" ca="1" si="2"/>
        <v>23</v>
      </c>
      <c r="P7" s="18">
        <f t="shared" ca="1" si="2"/>
        <v>24</v>
      </c>
      <c r="Q7"/>
      <c r="R7" s="2" t="s">
        <v>46</v>
      </c>
      <c r="S7" s="38"/>
    </row>
    <row r="8" spans="1:19" ht="29.25" customHeight="1" x14ac:dyDescent="0.3">
      <c r="A8"/>
      <c r="B8" s="16">
        <f ca="1">IFERROR(IF(H7+1&gt;$D$2,"",H7+1),"")</f>
        <v>28</v>
      </c>
      <c r="C8" s="17">
        <f t="shared" ref="C8:H9" ca="1" si="6">IFERROR(IF(B8+1&gt;$D$2,"",B8+1),"")</f>
        <v>29</v>
      </c>
      <c r="D8" s="17">
        <f t="shared" ca="1" si="6"/>
        <v>30</v>
      </c>
      <c r="E8" s="17">
        <f t="shared" ca="1" si="6"/>
        <v>31</v>
      </c>
      <c r="F8" s="17" t="str">
        <f t="shared" ca="1" si="6"/>
        <v/>
      </c>
      <c r="G8" s="17" t="str">
        <f t="shared" ca="1" si="6"/>
        <v/>
      </c>
      <c r="H8" s="18" t="str">
        <f t="shared" ca="1" si="6"/>
        <v/>
      </c>
      <c r="I8"/>
      <c r="J8" s="16">
        <f ca="1">IFERROR(IF(P7+1&gt;L$2,"",P7+1),"")</f>
        <v>25</v>
      </c>
      <c r="K8" s="17">
        <f ca="1">IFERROR(IF(J8+1&gt;L$2,"",J8+1),"")</f>
        <v>26</v>
      </c>
      <c r="L8" s="17">
        <f ca="1">IFERROR(IF(K8+1&gt;L$2,"",K8+1),"")</f>
        <v>27</v>
      </c>
      <c r="M8" s="17">
        <f ca="1">IFERROR(IF(L8+1&gt;L$2,"",L8+1),"")</f>
        <v>28</v>
      </c>
      <c r="N8" s="17" t="str">
        <f ca="1">IFERROR(IF(M8+1&gt;L$2,"",M8+1),"")</f>
        <v/>
      </c>
      <c r="O8" s="17" t="str">
        <f ca="1">IFERROR(IF(N8+1&gt;L$2,"",N8+1),"")</f>
        <v/>
      </c>
      <c r="P8" s="18" t="str">
        <f ca="1">IFERROR(IF(O8+1&gt;L$2,"",O8+1),"")</f>
        <v/>
      </c>
      <c r="Q8"/>
      <c r="R8" s="4">
        <f ca="1">DATE(YEAR(TODAY()),4,25)</f>
        <v>43580</v>
      </c>
      <c r="S8" s="38"/>
    </row>
    <row r="9" spans="1:19" ht="29.25" customHeight="1" x14ac:dyDescent="0.3">
      <c r="A9"/>
      <c r="B9" s="19" t="str">
        <f ca="1">IFERROR(IF(H8+1&gt;$D$2,"",H8+1),"")</f>
        <v/>
      </c>
      <c r="C9" s="20" t="str">
        <f t="shared" ca="1" si="6"/>
        <v/>
      </c>
      <c r="D9" s="20" t="str">
        <f t="shared" ca="1" si="6"/>
        <v/>
      </c>
      <c r="E9" s="20" t="str">
        <f t="shared" ca="1" si="6"/>
        <v/>
      </c>
      <c r="F9" s="20" t="str">
        <f t="shared" ca="1" si="6"/>
        <v/>
      </c>
      <c r="G9" s="20" t="str">
        <f t="shared" ca="1" si="6"/>
        <v/>
      </c>
      <c r="H9" s="21" t="str">
        <f t="shared" ca="1" si="6"/>
        <v/>
      </c>
      <c r="I9"/>
      <c r="J9" s="19" t="str">
        <f ca="1">IFERROR(IF(P8+1&gt;L$2,"",P8+1),"")</f>
        <v/>
      </c>
      <c r="K9" s="20" t="str">
        <f ca="1">IFERROR(IF(J9+1&gt;L$2,"",J9+1),"")</f>
        <v/>
      </c>
      <c r="L9" s="20" t="str">
        <f ca="1">IFERROR(IF(K9+1&gt;L$2,"",K9+1),"")</f>
        <v/>
      </c>
      <c r="M9" s="20" t="str">
        <f ca="1">IFERROR(IF(L9+1&gt;L$2,"",L9+1),"")</f>
        <v/>
      </c>
      <c r="N9" s="20" t="str">
        <f ca="1">IFERROR(IF(M9+1&gt;L$2,"",M9+1),"")</f>
        <v/>
      </c>
      <c r="O9" s="20" t="str">
        <f ca="1">IFERROR(IF(N9+1&gt;L$2,"",N9+1),"")</f>
        <v/>
      </c>
      <c r="P9" s="21" t="str">
        <f ca="1">IFERROR(IF(O9+1&gt;L$2,"",O9+1),"")</f>
        <v/>
      </c>
      <c r="Q9"/>
      <c r="R9"/>
      <c r="S9" s="38"/>
    </row>
    <row r="10" spans="1:19" ht="29.25" customHeight="1" x14ac:dyDescent="0.3">
      <c r="A10"/>
      <c r="B10" s="41" t="str">
        <f ca="1">UPPER(TEXT(DATE(ScheduleYear,MONTH(PlanningStart)+2,1),"MMMM"))</f>
        <v>MAART</v>
      </c>
      <c r="C10" s="41"/>
      <c r="D10" s="30">
        <f ca="1">DAY(DATE(YEAR(PlanningStart),MONTH(PlanningStart)+3,1)-1)</f>
        <v>31</v>
      </c>
      <c r="E10" s="30">
        <f ca="1">WEEKDAY(DATE(YEAR(PlanningStart),MONTH(PlanningStart)+2,1),2)</f>
        <v>5</v>
      </c>
      <c r="F10" s="24"/>
      <c r="G10" s="1"/>
      <c r="H10" s="1"/>
      <c r="I10"/>
      <c r="J10" s="41" t="str">
        <f ca="1">UPPER(TEXT(DATE(ScheduleYear,MONTH(PlanningStart)+3,1),"MMMM"))</f>
        <v>APRIL</v>
      </c>
      <c r="K10" s="41"/>
      <c r="L10" s="27">
        <f ca="1">DAY(DATE(YEAR(PlanningStart),MONTH(PlanningStart)+4,1)-1)</f>
        <v>30</v>
      </c>
      <c r="M10" s="27">
        <f ca="1">WEEKDAY(DATE(YEAR(PlanningStart),MONTH(PlanningStart)+3,1),2)</f>
        <v>1</v>
      </c>
      <c r="N10" s="1"/>
      <c r="O10" s="1"/>
      <c r="P10" s="1"/>
      <c r="Q10"/>
      <c r="R10"/>
    </row>
    <row r="11" spans="1:19" ht="29.25" customHeight="1" x14ac:dyDescent="0.3">
      <c r="A11"/>
      <c r="B11" s="7" t="s">
        <v>38</v>
      </c>
      <c r="C11" s="8" t="s">
        <v>39</v>
      </c>
      <c r="D11" s="8" t="s">
        <v>40</v>
      </c>
      <c r="E11" s="8" t="s">
        <v>41</v>
      </c>
      <c r="F11" s="8" t="s">
        <v>42</v>
      </c>
      <c r="G11" s="8" t="s">
        <v>43</v>
      </c>
      <c r="H11" s="9" t="s">
        <v>44</v>
      </c>
      <c r="I11"/>
      <c r="J11" s="7" t="s">
        <v>38</v>
      </c>
      <c r="K11" s="8" t="s">
        <v>39</v>
      </c>
      <c r="L11" s="8" t="s">
        <v>40</v>
      </c>
      <c r="M11" s="8" t="s">
        <v>41</v>
      </c>
      <c r="N11" s="8" t="s">
        <v>42</v>
      </c>
      <c r="O11" s="8" t="s">
        <v>43</v>
      </c>
      <c r="P11" s="9" t="s">
        <v>44</v>
      </c>
      <c r="Q11"/>
      <c r="R11"/>
      <c r="S11" s="33"/>
    </row>
    <row r="12" spans="1:19" ht="29.25" customHeight="1" x14ac:dyDescent="0.3">
      <c r="A12"/>
      <c r="B12" s="13" t="str">
        <f ca="1">IF($E$10=COLUMN(A$2),1,IF(A12&gt;0,A12+1,""))</f>
        <v/>
      </c>
      <c r="C12" s="14" t="str">
        <f ca="1">IF($E$10=COLUMN(B$2),1,IF(AND(B12&gt;0,B12&lt;&gt;""),B12+1,""))</f>
        <v/>
      </c>
      <c r="D12" s="14" t="str">
        <f t="shared" ref="D12:H12" ca="1" si="7">IF($E$10=COLUMN(C$2),1,IF(AND(C12&gt;0,C12&lt;&gt;""),C12+1,""))</f>
        <v/>
      </c>
      <c r="E12" s="14" t="str">
        <f t="shared" ca="1" si="7"/>
        <v/>
      </c>
      <c r="F12" s="14">
        <f t="shared" ca="1" si="7"/>
        <v>1</v>
      </c>
      <c r="G12" s="14">
        <f t="shared" ca="1" si="7"/>
        <v>2</v>
      </c>
      <c r="H12" s="25">
        <f t="shared" ca="1" si="7"/>
        <v>3</v>
      </c>
      <c r="I12" s="26"/>
      <c r="J12" s="13">
        <f ca="1">IF($M$10=COLUMN(A$2),1,IF(I12&gt;0,I12+1,""))</f>
        <v>1</v>
      </c>
      <c r="K12" s="14">
        <f ca="1">IF($M$10=COLUMN(B$2),1,IF(AND(J12&gt;0,J12&lt;&gt;""),J12+1,""))</f>
        <v>2</v>
      </c>
      <c r="L12" s="14">
        <f t="shared" ref="L12:P12" ca="1" si="8">IF($M$10=COLUMN(C$2),1,IF(AND(K12&gt;0,K12&lt;&gt;""),K12+1,""))</f>
        <v>3</v>
      </c>
      <c r="M12" s="14">
        <f t="shared" ca="1" si="8"/>
        <v>4</v>
      </c>
      <c r="N12" s="14">
        <f t="shared" ca="1" si="8"/>
        <v>5</v>
      </c>
      <c r="O12" s="14">
        <f t="shared" ca="1" si="8"/>
        <v>6</v>
      </c>
      <c r="P12" s="15">
        <f t="shared" ca="1" si="8"/>
        <v>7</v>
      </c>
      <c r="Q12"/>
      <c r="R12"/>
    </row>
    <row r="13" spans="1:19" ht="29.25" customHeight="1" x14ac:dyDescent="0.3">
      <c r="A13"/>
      <c r="B13" s="16">
        <f ca="1">H12+1</f>
        <v>4</v>
      </c>
      <c r="C13" s="17">
        <f ca="1">B13+1</f>
        <v>5</v>
      </c>
      <c r="D13" s="17">
        <f t="shared" ref="D13:H13" ca="1" si="9">C13+1</f>
        <v>6</v>
      </c>
      <c r="E13" s="17">
        <f t="shared" ca="1" si="9"/>
        <v>7</v>
      </c>
      <c r="F13" s="17">
        <f t="shared" ca="1" si="9"/>
        <v>8</v>
      </c>
      <c r="G13" s="17">
        <f t="shared" ca="1" si="9"/>
        <v>9</v>
      </c>
      <c r="H13" s="18">
        <f t="shared" ca="1" si="9"/>
        <v>10</v>
      </c>
      <c r="I13"/>
      <c r="J13" s="16">
        <f ca="1">P12+1</f>
        <v>8</v>
      </c>
      <c r="K13" s="17">
        <f ca="1">J13+1</f>
        <v>9</v>
      </c>
      <c r="L13" s="17">
        <f t="shared" ref="L13:P13" ca="1" si="10">K13+1</f>
        <v>10</v>
      </c>
      <c r="M13" s="17">
        <f t="shared" ca="1" si="10"/>
        <v>11</v>
      </c>
      <c r="N13" s="17">
        <f t="shared" ca="1" si="10"/>
        <v>12</v>
      </c>
      <c r="O13" s="17">
        <f t="shared" ca="1" si="10"/>
        <v>13</v>
      </c>
      <c r="P13" s="18">
        <f t="shared" ca="1" si="10"/>
        <v>14</v>
      </c>
      <c r="Q13"/>
      <c r="R13"/>
    </row>
    <row r="14" spans="1:19" ht="29.25" customHeight="1" x14ac:dyDescent="0.3">
      <c r="A14"/>
      <c r="B14" s="16">
        <f t="shared" ref="B14:B15" ca="1" si="11">H13+1</f>
        <v>11</v>
      </c>
      <c r="C14" s="17">
        <f t="shared" ref="C14:H14" ca="1" si="12">B14+1</f>
        <v>12</v>
      </c>
      <c r="D14" s="17">
        <f t="shared" ca="1" si="12"/>
        <v>13</v>
      </c>
      <c r="E14" s="17">
        <f t="shared" ca="1" si="12"/>
        <v>14</v>
      </c>
      <c r="F14" s="17">
        <f t="shared" ca="1" si="12"/>
        <v>15</v>
      </c>
      <c r="G14" s="17">
        <f t="shared" ca="1" si="12"/>
        <v>16</v>
      </c>
      <c r="H14" s="18">
        <f t="shared" ca="1" si="12"/>
        <v>17</v>
      </c>
      <c r="I14"/>
      <c r="J14" s="16">
        <f t="shared" ref="J14:J15" ca="1" si="13">P13+1</f>
        <v>15</v>
      </c>
      <c r="K14" s="17">
        <f t="shared" ref="K14:P14" ca="1" si="14">J14+1</f>
        <v>16</v>
      </c>
      <c r="L14" s="17">
        <f t="shared" ca="1" si="14"/>
        <v>17</v>
      </c>
      <c r="M14" s="17">
        <f t="shared" ca="1" si="14"/>
        <v>18</v>
      </c>
      <c r="N14" s="17">
        <f t="shared" ca="1" si="14"/>
        <v>19</v>
      </c>
      <c r="O14" s="17">
        <f t="shared" ca="1" si="14"/>
        <v>20</v>
      </c>
      <c r="P14" s="18">
        <f t="shared" ca="1" si="14"/>
        <v>21</v>
      </c>
      <c r="Q14"/>
      <c r="R14"/>
    </row>
    <row r="15" spans="1:19" ht="29.25" customHeight="1" x14ac:dyDescent="0.3">
      <c r="A15"/>
      <c r="B15" s="16">
        <f t="shared" ca="1" si="11"/>
        <v>18</v>
      </c>
      <c r="C15" s="17">
        <f t="shared" ref="C15:H15" ca="1" si="15">B15+1</f>
        <v>19</v>
      </c>
      <c r="D15" s="17">
        <f t="shared" ca="1" si="15"/>
        <v>20</v>
      </c>
      <c r="E15" s="17">
        <f t="shared" ca="1" si="15"/>
        <v>21</v>
      </c>
      <c r="F15" s="17">
        <f t="shared" ca="1" si="15"/>
        <v>22</v>
      </c>
      <c r="G15" s="17">
        <f t="shared" ca="1" si="15"/>
        <v>23</v>
      </c>
      <c r="H15" s="18">
        <f t="shared" ca="1" si="15"/>
        <v>24</v>
      </c>
      <c r="I15"/>
      <c r="J15" s="16">
        <f t="shared" ca="1" si="13"/>
        <v>22</v>
      </c>
      <c r="K15" s="17">
        <f t="shared" ref="K15:P15" ca="1" si="16">J15+1</f>
        <v>23</v>
      </c>
      <c r="L15" s="17">
        <f t="shared" ca="1" si="16"/>
        <v>24</v>
      </c>
      <c r="M15" s="17">
        <f t="shared" ca="1" si="16"/>
        <v>25</v>
      </c>
      <c r="N15" s="17">
        <f t="shared" ca="1" si="16"/>
        <v>26</v>
      </c>
      <c r="O15" s="17">
        <f t="shared" ca="1" si="16"/>
        <v>27</v>
      </c>
      <c r="P15" s="18">
        <f t="shared" ca="1" si="16"/>
        <v>28</v>
      </c>
      <c r="Q15"/>
      <c r="R15"/>
    </row>
    <row r="16" spans="1:19" ht="29.25" customHeight="1" x14ac:dyDescent="0.3">
      <c r="A16"/>
      <c r="B16" s="16">
        <f ca="1">IFERROR(IF(H15+1&gt;$D$10,"",H15+1),"")</f>
        <v>25</v>
      </c>
      <c r="C16" s="17">
        <f ca="1">IFERROR(IF(B16+1&gt;$D$10,"",B16+1),"")</f>
        <v>26</v>
      </c>
      <c r="D16" s="17">
        <f t="shared" ref="D16:H16" ca="1" si="17">IFERROR(IF(C16+1&gt;$D$10,"",C16+1),"")</f>
        <v>27</v>
      </c>
      <c r="E16" s="17">
        <f t="shared" ca="1" si="17"/>
        <v>28</v>
      </c>
      <c r="F16" s="17">
        <f t="shared" ca="1" si="17"/>
        <v>29</v>
      </c>
      <c r="G16" s="17">
        <f t="shared" ca="1" si="17"/>
        <v>30</v>
      </c>
      <c r="H16" s="18">
        <f t="shared" ca="1" si="17"/>
        <v>31</v>
      </c>
      <c r="I16"/>
      <c r="J16" s="16">
        <f ca="1">IFERROR(IF(P15+1&gt;$L$10,"",P15+1),"")</f>
        <v>29</v>
      </c>
      <c r="K16" s="17">
        <f ca="1">IFERROR(IF(J16+1&gt;$L$10,"",J16+1),"")</f>
        <v>30</v>
      </c>
      <c r="L16" s="17" t="str">
        <f t="shared" ref="L16:P16" ca="1" si="18">IFERROR(IF(K16+1&gt;$L$10,"",K16+1),"")</f>
        <v/>
      </c>
      <c r="M16" s="17" t="str">
        <f t="shared" ca="1" si="18"/>
        <v/>
      </c>
      <c r="N16" s="17" t="str">
        <f t="shared" ca="1" si="18"/>
        <v/>
      </c>
      <c r="O16" s="17" t="str">
        <f t="shared" ca="1" si="18"/>
        <v/>
      </c>
      <c r="P16" s="18" t="str">
        <f t="shared" ca="1" si="18"/>
        <v/>
      </c>
      <c r="Q16"/>
      <c r="R16"/>
    </row>
    <row r="17" spans="1:18" ht="29.25" customHeight="1" x14ac:dyDescent="0.3">
      <c r="A17"/>
      <c r="B17" s="19" t="str">
        <f ca="1">IFERROR(IF(H16+1&gt;$D$10,"",H16+1),"")</f>
        <v/>
      </c>
      <c r="C17" s="20" t="str">
        <f ca="1">IFERROR(IF(B17+1&gt;$D$10,"",B17+1),"")</f>
        <v/>
      </c>
      <c r="D17" s="20" t="str">
        <f t="shared" ref="D17:H17" ca="1" si="19">IFERROR(IF(C17+1&gt;$D$10,"",C17+1),"")</f>
        <v/>
      </c>
      <c r="E17" s="20" t="str">
        <f t="shared" ca="1" si="19"/>
        <v/>
      </c>
      <c r="F17" s="20" t="str">
        <f t="shared" ca="1" si="19"/>
        <v/>
      </c>
      <c r="G17" s="20" t="str">
        <f t="shared" ca="1" si="19"/>
        <v/>
      </c>
      <c r="H17" s="21" t="str">
        <f t="shared" ca="1" si="19"/>
        <v/>
      </c>
      <c r="I17"/>
      <c r="J17" s="19" t="str">
        <f ca="1">IFERROR(IF(P16+1&gt;$L$10,"",P16+1),"")</f>
        <v/>
      </c>
      <c r="K17" s="20" t="str">
        <f ca="1">IFERROR(IF(J17+1&gt;$L$10,"",J17+1),"")</f>
        <v/>
      </c>
      <c r="L17" s="20" t="str">
        <f t="shared" ref="L17:P17" ca="1" si="20">IFERROR(IF(K17+1&gt;$L$10,"",K17+1),"")</f>
        <v/>
      </c>
      <c r="M17" s="20" t="str">
        <f t="shared" ca="1" si="20"/>
        <v/>
      </c>
      <c r="N17" s="20" t="str">
        <f t="shared" ca="1" si="20"/>
        <v/>
      </c>
      <c r="O17" s="20" t="str">
        <f t="shared" ca="1" si="20"/>
        <v/>
      </c>
      <c r="P17" s="21" t="str">
        <f t="shared" ca="1" si="20"/>
        <v/>
      </c>
      <c r="Q17"/>
      <c r="R17"/>
    </row>
  </sheetData>
  <mergeCells count="6">
    <mergeCell ref="S4:S9"/>
    <mergeCell ref="B1:P1"/>
    <mergeCell ref="B2:C2"/>
    <mergeCell ref="J2:K2"/>
    <mergeCell ref="B10:C10"/>
    <mergeCell ref="J10:K10"/>
  </mergeCells>
  <dataValidations xWindow="98" yWindow="315" count="20">
    <dataValidation allowBlank="1" showInputMessage="1" showErrorMessage="1" prompt="Maak in dit werkblad een semesteragenda aan. Typ in cel R4 het jaar, in cel R6 de begindatum en in cel R8 de einddatum. Een agenda van vier maanden wordt automatisch bijgewerkt" sqref="A1" xr:uid="{00000000-0002-0000-0300-000000000000}"/>
    <dataValidation allowBlank="1" showInputMessage="1" showErrorMessage="1" prompt="Voer in de cel hieronder het jaar in" sqref="R3" xr:uid="{00000000-0002-0000-0300-000001000000}"/>
    <dataValidation allowBlank="1" showInputMessage="1" showErrorMessage="1" prompt="Voer in deze cel het jaar in" sqref="R4" xr:uid="{00000000-0002-0000-0300-000002000000}"/>
    <dataValidation allowBlank="1" showInputMessage="1" showErrorMessage="1" prompt="Voer in de onderstaande cel de begindatum in" sqref="R5" xr:uid="{00000000-0002-0000-0300-000003000000}"/>
    <dataValidation allowBlank="1" showInputMessage="1" showErrorMessage="1" prompt="Voer in deze cel de begindatum in" sqref="R6" xr:uid="{00000000-0002-0000-0300-000004000000}"/>
    <dataValidation allowBlank="1" showInputMessage="1" showErrorMessage="1" prompt="Voer in de onderstaande cel de einddatum in" sqref="R7" xr:uid="{00000000-0002-0000-0300-000005000000}"/>
    <dataValidation allowBlank="1" showInputMessage="1" showErrorMessage="1" prompt="Voer in deze cel de einddatum in" sqref="R8" xr:uid="{00000000-0002-0000-0300-000006000000}"/>
    <dataValidation allowBlank="1" showInputMessage="1" showErrorMessage="1" prompt="De agenda voor deze maand staat hieronder in de cellen B3 tot en met H9. De volgende maand staat in cel J3 tot en met P9. De derde maand staat in cel B11 tot en met H17. De vierde maand staat in de cellen J11 tot en met P17" sqref="B2:C2" xr:uid="{00000000-0002-0000-0300-000007000000}"/>
    <dataValidation allowBlank="1" showInputMessage="1" showErrorMessage="1" prompt="De cellen B3 tot en met H3 bevatten de namen van de weekdag voor de bovenstaande maand. Deze cel bevat de startweekdag" sqref="B3 J3 B11 J11" xr:uid="{00000000-0002-0000-0300-000008000000}"/>
    <dataValidation allowBlank="1" showInputMessage="1" showErrorMessage="1" prompt="De kalenderdagen van de maand worden automatisch bijgewerkt in de cellen B4 tot en met H9. Datums met deadlines zijn gemarkeerd met de RGB-kleur R = 222 G = 56 B = 0  " sqref="B4" xr:uid="{00000000-0002-0000-0300-000009000000}"/>
    <dataValidation allowBlank="1" showInputMessage="1" showErrorMessage="1" prompt="De agenda voor deze maand staat in de cellen hieronder. De cellen J3 tot en met P3 bevat de namen van de weekdagen voor deze agenda" sqref="J2:K2" xr:uid="{00000000-0002-0000-0300-00000A000000}"/>
    <dataValidation allowBlank="1" showInputMessage="1" showErrorMessage="1" prompt="De kalenderdagen van de maand worden automatisch bijgewerkt in de cellen J4 tot en met P9. Datums met deadlines zijn gemarkeerd met de RGB-kleur R = 222 G = 56 B = 0  " sqref="J4" xr:uid="{00000000-0002-0000-0300-00000C000000}"/>
    <dataValidation allowBlank="1" showInputMessage="1" showErrorMessage="1" prompt="De agenda voor deze maand staat in de cellen hieronder. De cellen B11 tot en met H11 bevat de namen van de weekdagen voor deze agenda" sqref="B10:C10" xr:uid="{00000000-0002-0000-0300-00000D000000}"/>
    <dataValidation allowBlank="1" showInputMessage="1" showErrorMessage="1" prompt="De kalenderdagen van de maand worden automatisch bijgewerkt in de cellen B12 tot en met H17. Datums met deadlines zijn gemarkeerd met de RGB-kleur R = 222 G = 56 B = 0  " sqref="B12" xr:uid="{00000000-0002-0000-0300-00000E000000}"/>
    <dataValidation allowBlank="1" showInputMessage="1" showErrorMessage="1" prompt="De agenda voor deze maand staat in de cellen hieronder. De cellen J11 tot en met P11 bevat de namen van de weekdagen voor deze agenda_x000a_" sqref="J10:K10" xr:uid="{00000000-0002-0000-0300-00000F000000}"/>
    <dataValidation allowBlank="1" showInputMessage="1" showErrorMessage="1" prompt="De kalenderdagen van de maand worden automatisch bijgewerkt in de cellen J12 tot en met P17. Datums met deadlines zijn gemarkeerd met de RGB-kleur R = 222 G = 56 B = 0  " sqref="J12" xr:uid="{00000000-0002-0000-0300-000010000000}"/>
    <dataValidation allowBlank="1" showInputMessage="1" showErrorMessage="1" prompt="TIP SEMESTERAGENDA:_x000a__x000a_Voer het jaar, de begindatum en de einddatum om een viermaandelijks schema weer te geven._x000a__x000a_Dagen die deadlines hebben wordt weergegeven in R = 222 G = 56, B = 0" sqref="S4:S9" xr:uid="{00000000-0002-0000-0300-000011000000}"/>
    <dataValidation allowBlank="1" showInputMessage="1" showErrorMessage="1" prompt="In deze cel staat de formule om bepaalde dagen in een maand te genereren. Verwijder de inhoud van deze cel niet" sqref="D2 L2 D10 L10" xr:uid="{00000000-0002-0000-0300-000012000000}"/>
    <dataValidation allowBlank="1" showInputMessage="1" showErrorMessage="1" prompt="In deze cel staat de formule om de weken van een maand te genereren. Verwijder de inhoud van deze cel niet" sqref="E2 M2 E10 M10" xr:uid="{00000000-0002-0000-0300-000013000000}"/>
    <dataValidation allowBlank="1" showInputMessage="1" showErrorMessage="1" prompt="De titel van dit werkblad staat in deze cel. Een agenda met vier maanden staat in de cellen hieronder. Tip staat in cel S4" sqref="B1:P1" xr:uid="{00000000-0002-0000-0300-000014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I4:J4 B4:H4 K4:P4 B12:H12 J12:P12" emptyCellReference="1"/>
  </ignoredErrors>
  <drawing r:id="rId2"/>
  <extLst>
    <ext xmlns:x14="http://schemas.microsoft.com/office/spreadsheetml/2009/9/main" uri="{78C0D931-6437-407d-A8EE-F0AAD7539E65}">
      <x14:conditionalFormattings>
        <x14:conditionalFormatting xmlns:xm="http://schemas.microsoft.com/office/excel/2006/main">
          <x14:cfRule type="expression" priority="106" id="{AF716392-6C16-49A1-B40C-1257678D6450}">
            <xm:f>(B12&lt;&gt;"")*(DATEVALUE(B12&amp;"-"&amp;$B$10&amp;"-"&amp;$R$4)&gt;=$R$6)*(DATEVALUE(B12&amp;"-"&amp;$B$10&amp;"-"&amp;$R$4)&lt;=$R$8)*(MATCH(DATEVALUE(B12&amp;"-"&amp;$B$10&amp;"-"&amp;$R$4),Deadlines!$G:$G,0)&gt;0)</xm:f>
            <x14:dxf>
              <font>
                <b/>
                <i/>
                <color theme="4"/>
              </font>
            </x14:dxf>
          </x14:cfRule>
          <xm:sqref>B12:H17</xm:sqref>
        </x14:conditionalFormatting>
        <x14:conditionalFormatting xmlns:xm="http://schemas.microsoft.com/office/excel/2006/main">
          <x14:cfRule type="expression" priority="108" id="{83BB8D5E-7B5C-4566-A802-24F8F2D1A463}">
            <xm:f>(J12&lt;&gt;"")*(DATEVALUE(J12&amp;"-"&amp;$J$10&amp;"-"&amp;$R$4)&gt;=$R$6)*(DATEVALUE(J12&amp;"-"&amp;$J$10&amp;"-"&amp;$R$4)&lt;=$R$8)*(MATCH(DATEVALUE(J12&amp;"-"&amp;$J$10&amp;"-"&amp;$R$4),Deadlines!$G:$G,0)&gt;0)</xm:f>
            <x14:dxf>
              <font>
                <b/>
                <i/>
                <color theme="4"/>
              </font>
            </x14:dxf>
          </x14:cfRule>
          <xm:sqref>J12:P17</xm:sqref>
        </x14:conditionalFormatting>
        <x14:conditionalFormatting xmlns:xm="http://schemas.microsoft.com/office/excel/2006/main">
          <x14:cfRule type="expression" priority="110" id="{6A42FF6F-2BB9-43AE-A8E1-70BD9879AB95}">
            <xm:f>(B4&lt;&gt;"")*(DATEVALUE(B4&amp;"-"&amp;$B$2&amp;"-"&amp;$R$4)&gt;=$R$6)*(DATEVALUE(B4&amp;"-"&amp;$B$2&amp;"-"&amp;$R$4)&lt;=$R$8)*(MATCH(DATEVALUE(B4&amp;"-"&amp;$B$2&amp;"-"&amp;$R$4),Deadlines!$G:$G,0))</xm:f>
            <x14:dxf>
              <font>
                <b/>
                <i/>
                <color theme="4"/>
              </font>
            </x14:dxf>
          </x14:cfRule>
          <xm:sqref>B4:H9</xm:sqref>
        </x14:conditionalFormatting>
        <x14:conditionalFormatting xmlns:xm="http://schemas.microsoft.com/office/excel/2006/main">
          <x14:cfRule type="expression" priority="112" id="{25F2C936-614F-4406-9635-03B2F39A7B7A}">
            <xm:f>(J4&lt;&gt;"")*(DATEVALUE(J4&amp;"-"&amp;$J$2&amp;"-"&amp;$R$4)&gt;=$R$6)*(DATEVALUE(J4&amp;"-"&amp;$J$2&amp;"-"&amp;$R$4)&lt;=$R$8)*(MATCH(DATEVALUE(J4&amp;"-"&amp;$J$2&amp;"-"&amp;$R$4),Deadlines!$G:$G,0)&gt;0)</xm:f>
            <x14:dxf>
              <font>
                <b/>
                <i/>
                <color theme="4"/>
              </font>
            </x14:dxf>
          </x14:cfRule>
          <xm:sqref>J4:P9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13</vt:i4>
      </vt:variant>
    </vt:vector>
  </HeadingPairs>
  <TitlesOfParts>
    <vt:vector size="17" baseType="lpstr">
      <vt:lpstr>Vakkenlijst</vt:lpstr>
      <vt:lpstr>Deadlines</vt:lpstr>
      <vt:lpstr>Weekplanning</vt:lpstr>
      <vt:lpstr>Semesteragenda</vt:lpstr>
      <vt:lpstr>Deadlines!Afdrukbereik</vt:lpstr>
      <vt:lpstr>Semesteragenda!Afdrukbereik</vt:lpstr>
      <vt:lpstr>Vakkenlijst!Afdrukbereik</vt:lpstr>
      <vt:lpstr>Weekplanning!Afdrukbereik</vt:lpstr>
      <vt:lpstr>Deadlines!Afdruktitels</vt:lpstr>
      <vt:lpstr>Vakkenlijst!Afdruktitels</vt:lpstr>
      <vt:lpstr>Weekplanning!Afdruktitels</vt:lpstr>
      <vt:lpstr>ClassList</vt:lpstr>
      <vt:lpstr>DaysOfWeek</vt:lpstr>
      <vt:lpstr>PlanningSemester</vt:lpstr>
      <vt:lpstr>PlanningStart</vt:lpstr>
      <vt:lpstr>ScheduleEnd</vt:lpstr>
      <vt:lpstr>ScheduleYear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cp:lastModifiedBy>Microsoft</cp:lastModifiedBy>
  <dcterms:created xsi:type="dcterms:W3CDTF">2018-02-18T21:40:39Z</dcterms:created>
  <dcterms:modified xsi:type="dcterms:W3CDTF">2019-07-19T07:11:16Z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2018-02-18T21:40:45.6617866Z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