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159.62.2\信息技术部\CH\nl-NL\"/>
    </mc:Choice>
  </mc:AlternateContent>
  <bookViews>
    <workbookView xWindow="0" yWindow="0" windowWidth="28800" windowHeight="12045"/>
  </bookViews>
  <sheets>
    <sheet name="Winst en verlies" sheetId="1" r:id="rId1"/>
    <sheet name="Inkomsten" sheetId="3" r:id="rId2"/>
    <sheet name="Bedrijfskosten" sheetId="2" r:id="rId3"/>
  </sheets>
  <definedNames>
    <definedName name="_xlnm.Print_Titles" localSheetId="2">Bedrijfskosten!$3:$3</definedName>
    <definedName name="_xlnm.Print_Titles" localSheetId="1">Inkomsten!$3:$3</definedName>
    <definedName name="_xlnm.Print_Titles" localSheetId="0">'Winst en verlies'!$4:$4</definedName>
    <definedName name="Nettoinkomsten">'Winst en verlies'!$O$9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17" i="2" l="1"/>
  <c r="M17" i="2"/>
  <c r="L17" i="2"/>
  <c r="K17" i="2"/>
  <c r="J17" i="2"/>
  <c r="I17" i="2"/>
  <c r="H17" i="2"/>
  <c r="G17" i="2"/>
  <c r="F17" i="2"/>
  <c r="E17" i="2"/>
  <c r="D17" i="2"/>
  <c r="C17" i="2"/>
  <c r="D10" i="3"/>
  <c r="E10" i="3"/>
  <c r="E12" i="3" s="1"/>
  <c r="E5" i="1" s="1"/>
  <c r="F10" i="3"/>
  <c r="G10" i="3"/>
  <c r="G12" i="3" s="1"/>
  <c r="G5" i="1" s="1"/>
  <c r="H10" i="3"/>
  <c r="I10" i="3"/>
  <c r="I12" i="3" s="1"/>
  <c r="I5" i="1" s="1"/>
  <c r="J10" i="3"/>
  <c r="K10" i="3"/>
  <c r="K12" i="3" s="1"/>
  <c r="K5" i="1" s="1"/>
  <c r="L10" i="3"/>
  <c r="M10" i="3"/>
  <c r="M12" i="3" s="1"/>
  <c r="M5" i="1" s="1"/>
  <c r="N10" i="3"/>
  <c r="C10" i="3"/>
  <c r="C12" i="3" s="1"/>
  <c r="C5" i="1" s="1"/>
  <c r="L12" i="3"/>
  <c r="L5" i="1" s="1"/>
  <c r="N12" i="3"/>
  <c r="O12" i="3"/>
  <c r="D12" i="3"/>
  <c r="F12" i="3"/>
  <c r="F5" i="1" s="1"/>
  <c r="H12" i="3"/>
  <c r="J12" i="3"/>
  <c r="J5" i="1" s="1"/>
  <c r="O5" i="1"/>
  <c r="H5" i="1" l="1"/>
  <c r="D5" i="1"/>
  <c r="N5" i="1"/>
  <c r="C2" i="3"/>
  <c r="B1" i="2"/>
  <c r="B1" i="3" s="1"/>
  <c r="C2" i="2"/>
  <c r="N7" i="1" l="1"/>
  <c r="M7" i="1"/>
  <c r="L7" i="1"/>
  <c r="J7" i="1"/>
  <c r="I7" i="1"/>
  <c r="H7" i="1"/>
  <c r="F7" i="1"/>
  <c r="E7" i="1"/>
  <c r="D7" i="1"/>
  <c r="O11" i="3"/>
  <c r="O9" i="3"/>
  <c r="O8" i="3"/>
  <c r="O7" i="3"/>
  <c r="O6" i="3"/>
  <c r="O5" i="3"/>
  <c r="O4" i="3"/>
  <c r="O10" i="3" s="1"/>
  <c r="O16" i="2"/>
  <c r="O15" i="2"/>
  <c r="O14" i="2"/>
  <c r="O13" i="2"/>
  <c r="O12" i="2"/>
  <c r="O11" i="2"/>
  <c r="O10" i="2"/>
  <c r="O9" i="2"/>
  <c r="O8" i="2"/>
  <c r="O7" i="2"/>
  <c r="O6" i="2"/>
  <c r="O5" i="2"/>
  <c r="O4" i="2"/>
  <c r="O17" i="2" s="1"/>
  <c r="C7" i="1" l="1"/>
  <c r="G7" i="1"/>
  <c r="K7" i="1"/>
  <c r="D9" i="1"/>
  <c r="M9" i="1"/>
  <c r="L9" i="1"/>
  <c r="O8" i="1"/>
  <c r="O6" i="1"/>
  <c r="N9" i="1" l="1"/>
  <c r="H9" i="1"/>
  <c r="F9" i="1"/>
  <c r="J9" i="1"/>
  <c r="I9" i="1"/>
  <c r="G9" i="1"/>
  <c r="E9" i="1"/>
  <c r="C9" i="1"/>
  <c r="K9" i="1"/>
  <c r="O7" i="1" l="1"/>
  <c r="O9" i="1" s="1"/>
  <c r="L2" i="1" s="1"/>
</calcChain>
</file>

<file path=xl/sharedStrings.xml><?xml version="1.0" encoding="utf-8"?>
<sst xmlns="http://schemas.openxmlformats.org/spreadsheetml/2006/main" count="76" uniqueCount="50">
  <si>
    <t>JAAR</t>
  </si>
  <si>
    <t>Lijngrafiek waarin de brutowinst en de totale bedrijfskosten worden weergegeven, bevindt zich in deze cel. Voer in de onderstaande tabel de gegevens in.</t>
  </si>
  <si>
    <t>Inkomsten uit bedrijfsactiviteiten</t>
  </si>
  <si>
    <t>Rentebaten (uitgaven)</t>
  </si>
  <si>
    <t>Inkomsten vóór inkomstenbelasting</t>
  </si>
  <si>
    <t>Kosten inkomstenbelasting</t>
  </si>
  <si>
    <t>Netto inkomsten</t>
  </si>
  <si>
    <t>WINST- EN VERLIESOVERZICHT</t>
  </si>
  <si>
    <t>BEDRIJFSNAAM</t>
  </si>
  <si>
    <t>JAN</t>
  </si>
  <si>
    <t>FEB</t>
  </si>
  <si>
    <t>MRT</t>
  </si>
  <si>
    <t>APR</t>
  </si>
  <si>
    <t>MEI</t>
  </si>
  <si>
    <t>JUN</t>
  </si>
  <si>
    <t>JUL</t>
  </si>
  <si>
    <t>AUG</t>
  </si>
  <si>
    <t>SEP</t>
  </si>
  <si>
    <t>NETTO INKOMSTEN</t>
  </si>
  <si>
    <t>OKT</t>
  </si>
  <si>
    <t>NOV</t>
  </si>
  <si>
    <t>DEC</t>
  </si>
  <si>
    <t>JTD</t>
  </si>
  <si>
    <t>Inkomsten</t>
  </si>
  <si>
    <t>Verkopen</t>
  </si>
  <si>
    <t>Verkoopretouren (aftrek)</t>
  </si>
  <si>
    <t>Verkoopkortingen (aftrek)</t>
  </si>
  <si>
    <t>Overige inkomsten 1</t>
  </si>
  <si>
    <t>Overige inkomsten 2</t>
  </si>
  <si>
    <t>Overige inkomsten 3</t>
  </si>
  <si>
    <t>Netto verkopen</t>
  </si>
  <si>
    <t>Kostprijs verkoop</t>
  </si>
  <si>
    <t>Brutowinst</t>
  </si>
  <si>
    <t>WINST- EN VERLIESOVERZICHT - INKOMSTEN</t>
  </si>
  <si>
    <t>Bedrijfskosten</t>
  </si>
  <si>
    <t>Salarissen en lonen</t>
  </si>
  <si>
    <t>Afschrijving</t>
  </si>
  <si>
    <t>Huur</t>
  </si>
  <si>
    <t>Kantoorbenodigdheden</t>
  </si>
  <si>
    <t>Water, gas, elektriciteit</t>
  </si>
  <si>
    <t>Telefoon</t>
  </si>
  <si>
    <t>Verzekering</t>
  </si>
  <si>
    <t>Reiskosten</t>
  </si>
  <si>
    <t>Onderhoud</t>
  </si>
  <si>
    <t>Reclame</t>
  </si>
  <si>
    <t>Overig 1</t>
  </si>
  <si>
    <t>Overig 2</t>
  </si>
  <si>
    <t>Overig 3</t>
  </si>
  <si>
    <t>Totale bedrijfskosten</t>
  </si>
  <si>
    <t>WINST- EN VERLIESOVERZICHT - BEDRIJFSKOSTEN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</si>
</sst>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5" formatCode="&quot;€&quot;\ #,##0;&quot;€&quot;\ \-#,##0"/>
    <numFmt numFmtId="41" formatCode="_ * #,##0_ ;_ * \-#,##0_ ;_ * &quot;-&quot;_ ;_ @_ "/>
    <numFmt numFmtId="44" formatCode="_ &quot;€&quot;\ * #,##0.00_ ;_ &quot;€&quot;\ * \-#,##0.00_ ;_ &quot;€&quot;\ * &quot;-&quot;??_ ;_ @_ "/>
    <numFmt numFmtId="165" formatCode="&quot;€&quot;\ #,##0"/>
  </numFmts>
  <fonts count="15" x14ac:knownFonts="1">
    <font>
      <sz val="11"/>
      <color theme="2"/>
      <name val="Segoe UI"/>
      <family val="2"/>
      <scheme val="minor"/>
    </font>
    <font>
      <sz val="11"/>
      <color theme="1"/>
      <name val="Segoe UI"/>
      <family val="2"/>
      <scheme val="minor"/>
    </font>
    <font>
      <b/>
      <sz val="11"/>
      <color theme="0"/>
      <name val="Segoe UI"/>
      <family val="2"/>
      <scheme val="minor"/>
    </font>
    <font>
      <sz val="11"/>
      <color theme="0"/>
      <name val="Segoe UI"/>
      <family val="2"/>
      <scheme val="minor"/>
    </font>
    <font>
      <sz val="11"/>
      <color theme="2"/>
      <name val="Segoe UI"/>
      <family val="2"/>
      <scheme val="minor"/>
    </font>
    <font>
      <sz val="20"/>
      <color theme="0"/>
      <name val="Segoe UI"/>
      <family val="2"/>
      <scheme val="minor"/>
    </font>
    <font>
      <sz val="12"/>
      <color theme="0"/>
      <name val="Segoe UI"/>
      <family val="2"/>
      <scheme val="minor"/>
    </font>
    <font>
      <sz val="48"/>
      <color theme="3"/>
      <name val="Segoe UI"/>
      <family val="2"/>
      <scheme val="minor"/>
    </font>
    <font>
      <sz val="48"/>
      <color theme="0"/>
      <name val="Cambria"/>
      <family val="2"/>
      <scheme val="major"/>
    </font>
    <font>
      <sz val="11"/>
      <color theme="2" tint="-0.749961851863155"/>
      <name val="Segoe UI"/>
      <family val="2"/>
      <scheme val="minor"/>
    </font>
    <font>
      <b/>
      <sz val="11"/>
      <color theme="3"/>
      <name val="Segoe UI"/>
      <family val="2"/>
      <scheme val="minor"/>
    </font>
    <font>
      <b/>
      <sz val="11"/>
      <color theme="3"/>
      <name val="Cambria"/>
      <family val="1"/>
      <scheme val="major"/>
    </font>
    <font>
      <sz val="11"/>
      <color theme="3"/>
      <name val="Segoe UI"/>
      <family val="2"/>
      <scheme val="minor"/>
    </font>
    <font>
      <sz val="11"/>
      <color theme="1" tint="0.34998626667073579"/>
      <name val="Segoe UI"/>
      <family val="2"/>
      <scheme val="minor"/>
    </font>
    <font>
      <sz val="11"/>
      <name val="Segoe UI"/>
      <family val="2"/>
      <scheme val="minor"/>
    </font>
  </fonts>
  <fills count="7">
    <fill>
      <patternFill patternType="none"/>
    </fill>
    <fill>
      <patternFill patternType="gray125"/>
    </fill>
    <fill>
      <patternFill patternType="solid">
        <fgColor theme="3"/>
        <bgColor indexed="64"/>
      </patternFill>
    </fill>
    <fill>
      <patternFill patternType="solid">
        <fgColor theme="5"/>
        <bgColor theme="4" tint="0.79998168889431442"/>
      </patternFill>
    </fill>
    <fill>
      <patternFill patternType="solid">
        <fgColor theme="4"/>
        <bgColor indexed="64"/>
      </patternFill>
    </fill>
    <fill>
      <patternFill patternType="solid">
        <fgColor rgb="FFFFFFCC"/>
      </patternFill>
    </fill>
    <fill>
      <patternFill patternType="solid">
        <fgColor theme="3"/>
        <bgColor theme="3"/>
      </patternFill>
    </fill>
  </fills>
  <borders count="3">
    <border>
      <left/>
      <right/>
      <top/>
      <bottom/>
      <diagonal/>
    </border>
    <border>
      <left/>
      <right/>
      <top/>
      <bottom style="medium">
        <color theme="5"/>
      </bottom>
      <diagonal/>
    </border>
    <border>
      <left style="thin">
        <color rgb="FFB2B2B2"/>
      </left>
      <right style="thin">
        <color rgb="FFB2B2B2"/>
      </right>
      <top style="thin">
        <color rgb="FFB2B2B2"/>
      </top>
      <bottom style="thin">
        <color rgb="FFB2B2B2"/>
      </bottom>
      <diagonal/>
    </border>
  </borders>
  <cellStyleXfs count="11">
    <xf numFmtId="0" fontId="0" fillId="2" borderId="0">
      <alignment vertical="center" wrapText="1"/>
    </xf>
    <xf numFmtId="44" fontId="1" fillId="0" borderId="0" applyFill="0" applyBorder="0" applyAlignment="0" applyProtection="0"/>
    <xf numFmtId="0" fontId="8" fillId="2" borderId="0" applyNumberFormat="0" applyBorder="0" applyAlignment="0" applyProtection="0"/>
    <xf numFmtId="0" fontId="5" fillId="2" borderId="0" applyNumberFormat="0" applyAlignment="0" applyProtection="0"/>
    <xf numFmtId="0" fontId="4" fillId="2" borderId="0" applyNumberFormat="0" applyAlignment="0" applyProtection="0"/>
    <xf numFmtId="0" fontId="2" fillId="2" borderId="0" applyNumberFormat="0" applyBorder="0" applyAlignment="0" applyProtection="0"/>
    <xf numFmtId="0" fontId="6" fillId="2" borderId="0" applyNumberFormat="0" applyBorder="0" applyAlignment="0" applyProtection="0"/>
    <xf numFmtId="41" fontId="14" fillId="0" borderId="0" applyFill="0" applyBorder="0" applyAlignment="0" applyProtection="0"/>
    <xf numFmtId="5" fontId="14" fillId="0" borderId="0" applyFont="0" applyFill="0" applyBorder="0" applyAlignment="0" applyProtection="0"/>
    <xf numFmtId="9" fontId="4" fillId="0" borderId="0" applyFill="0" applyBorder="0" applyAlignment="0" applyProtection="0"/>
    <xf numFmtId="0" fontId="9" fillId="5" borderId="2" applyNumberFormat="0" applyAlignment="0" applyProtection="0"/>
  </cellStyleXfs>
  <cellXfs count="41">
    <xf numFmtId="0" fontId="0" fillId="2" borderId="0" xfId="0">
      <alignment vertical="center" wrapText="1"/>
    </xf>
    <xf numFmtId="0" fontId="3" fillId="2" borderId="0" xfId="0" applyFont="1" applyFill="1">
      <alignment vertical="center" wrapText="1"/>
    </xf>
    <xf numFmtId="0" fontId="3" fillId="2" borderId="0" xfId="0" applyFont="1" applyFill="1" applyBorder="1" applyAlignment="1">
      <alignment horizontal="left" vertical="center" indent="1"/>
    </xf>
    <xf numFmtId="0" fontId="10" fillId="3" borderId="0" xfId="0" applyFont="1" applyFill="1" applyBorder="1" applyAlignment="1">
      <alignment horizontal="left" vertical="center" indent="1"/>
    </xf>
    <xf numFmtId="0" fontId="3" fillId="2" borderId="0" xfId="0" applyFont="1" applyFill="1" applyAlignment="1">
      <alignment wrapText="1"/>
    </xf>
    <xf numFmtId="0" fontId="2" fillId="2" borderId="0" xfId="0" applyFont="1" applyFill="1" applyBorder="1" applyAlignment="1">
      <alignment horizontal="left" vertical="center" indent="1"/>
    </xf>
    <xf numFmtId="0" fontId="10" fillId="4" borderId="0" xfId="0" applyFont="1" applyFill="1" applyBorder="1" applyAlignment="1">
      <alignment horizontal="left" vertical="center" indent="1"/>
    </xf>
    <xf numFmtId="0" fontId="0" fillId="2" borderId="0" xfId="0" applyFont="1">
      <alignment vertical="center" wrapText="1"/>
    </xf>
    <xf numFmtId="0" fontId="0" fillId="2" borderId="0" xfId="0" applyFont="1" applyFill="1" applyBorder="1" applyAlignment="1">
      <alignment horizontal="left" vertical="center" indent="1"/>
    </xf>
    <xf numFmtId="0" fontId="3" fillId="6" borderId="0" xfId="0" applyFont="1" applyFill="1" applyBorder="1">
      <alignment vertical="center" wrapText="1"/>
    </xf>
    <xf numFmtId="0" fontId="0" fillId="2" borderId="0" xfId="0" applyFont="1" applyFill="1" applyBorder="1">
      <alignment vertical="center" wrapText="1"/>
    </xf>
    <xf numFmtId="0" fontId="13" fillId="2" borderId="0" xfId="0" applyFont="1" applyFill="1" applyAlignment="1">
      <alignment horizontal="center" wrapText="1"/>
    </xf>
    <xf numFmtId="0" fontId="0" fillId="2" borderId="0" xfId="0" applyAlignment="1">
      <alignment wrapText="1"/>
    </xf>
    <xf numFmtId="0" fontId="0" fillId="2" borderId="0" xfId="0" applyFont="1" applyFill="1" applyBorder="1" applyAlignment="1">
      <alignment wrapText="1"/>
    </xf>
    <xf numFmtId="0" fontId="0" fillId="2" borderId="0" xfId="0" applyFont="1" applyFill="1" applyBorder="1" applyAlignment="1">
      <alignment horizontal="right" wrapText="1"/>
    </xf>
    <xf numFmtId="0" fontId="0" fillId="2" borderId="0" xfId="0" applyAlignment="1">
      <alignment horizontal="right" wrapText="1"/>
    </xf>
    <xf numFmtId="0" fontId="2" fillId="6" borderId="1" xfId="0" applyFont="1" applyFill="1" applyBorder="1" applyAlignment="1"/>
    <xf numFmtId="5" fontId="0" fillId="2" borderId="0" xfId="8" applyNumberFormat="1" applyFont="1" applyFill="1" applyBorder="1" applyAlignment="1">
      <alignment vertical="center" wrapText="1"/>
    </xf>
    <xf numFmtId="5" fontId="0" fillId="6" borderId="0" xfId="0" applyNumberFormat="1" applyFont="1" applyFill="1" applyBorder="1" applyAlignment="1">
      <alignment vertical="center" wrapText="1"/>
    </xf>
    <xf numFmtId="5" fontId="0" fillId="2" borderId="0" xfId="0" applyNumberFormat="1" applyFont="1" applyFill="1" applyBorder="1" applyAlignment="1">
      <alignment vertical="center" wrapText="1"/>
    </xf>
    <xf numFmtId="5" fontId="0" fillId="6" borderId="0" xfId="8" applyNumberFormat="1" applyFont="1" applyFill="1" applyBorder="1" applyAlignment="1">
      <alignment vertical="center" wrapText="1"/>
    </xf>
    <xf numFmtId="5" fontId="11" fillId="3" borderId="0" xfId="1" applyNumberFormat="1" applyFont="1" applyFill="1" applyBorder="1" applyAlignment="1">
      <alignment vertical="center"/>
    </xf>
    <xf numFmtId="5" fontId="0" fillId="2" borderId="0" xfId="8" applyNumberFormat="1" applyFont="1" applyFill="1" applyBorder="1" applyAlignment="1">
      <alignment vertical="center"/>
    </xf>
    <xf numFmtId="5" fontId="0" fillId="2" borderId="0" xfId="8" applyNumberFormat="1" applyFont="1" applyFill="1" applyBorder="1" applyAlignment="1">
      <alignment horizontal="right" vertical="center" indent="1"/>
    </xf>
    <xf numFmtId="5" fontId="0" fillId="2" borderId="0" xfId="0" applyNumberFormat="1" applyFont="1" applyFill="1" applyBorder="1" applyAlignment="1">
      <alignment vertical="center"/>
    </xf>
    <xf numFmtId="5" fontId="12" fillId="2" borderId="0" xfId="0" applyNumberFormat="1" applyFont="1" applyFill="1" applyAlignment="1">
      <alignment vertical="center" wrapText="1"/>
    </xf>
    <xf numFmtId="5" fontId="2" fillId="2" borderId="0" xfId="8" applyNumberFormat="1" applyFont="1" applyFill="1" applyAlignment="1">
      <alignment vertical="center" wrapText="1"/>
    </xf>
    <xf numFmtId="5" fontId="3" fillId="2" borderId="0" xfId="8" applyNumberFormat="1" applyFont="1" applyFill="1" applyBorder="1" applyAlignment="1">
      <alignment vertical="center"/>
    </xf>
    <xf numFmtId="5" fontId="3" fillId="2" borderId="0" xfId="8" applyNumberFormat="1" applyFont="1" applyFill="1" applyBorder="1" applyAlignment="1">
      <alignment horizontal="right" vertical="center" indent="1"/>
    </xf>
    <xf numFmtId="5" fontId="2" fillId="2" borderId="0" xfId="8" applyNumberFormat="1" applyFont="1" applyFill="1" applyBorder="1" applyAlignment="1">
      <alignment vertical="center"/>
    </xf>
    <xf numFmtId="5" fontId="2" fillId="2" borderId="0" xfId="8" applyNumberFormat="1" applyFont="1" applyFill="1" applyBorder="1" applyAlignment="1">
      <alignment horizontal="right" vertical="center" indent="1"/>
    </xf>
    <xf numFmtId="5" fontId="11" fillId="4" borderId="0" xfId="8" applyNumberFormat="1" applyFont="1" applyFill="1" applyBorder="1" applyAlignment="1">
      <alignment vertical="center"/>
    </xf>
    <xf numFmtId="5" fontId="11" fillId="4" borderId="0" xfId="8" applyNumberFormat="1" applyFont="1" applyFill="1" applyBorder="1" applyAlignment="1">
      <alignment horizontal="right" vertical="center" indent="1"/>
    </xf>
    <xf numFmtId="0" fontId="13" fillId="2" borderId="0" xfId="0" applyFont="1" applyFill="1" applyAlignment="1">
      <alignment horizontal="right" vertical="center" wrapText="1" indent="8"/>
    </xf>
    <xf numFmtId="0" fontId="5" fillId="2" borderId="0" xfId="3" applyAlignment="1">
      <alignment vertical="top"/>
    </xf>
    <xf numFmtId="0" fontId="12" fillId="4" borderId="0" xfId="0" applyFont="1" applyFill="1" applyBorder="1" applyAlignment="1">
      <alignment horizontal="right" indent="1"/>
    </xf>
    <xf numFmtId="165" fontId="7" fillId="4" borderId="0" xfId="0" applyNumberFormat="1" applyFont="1" applyFill="1" applyBorder="1" applyAlignment="1">
      <alignment horizontal="right" vertical="center" indent="1"/>
    </xf>
    <xf numFmtId="0" fontId="8" fillId="2" borderId="0" xfId="2" applyAlignment="1">
      <alignment horizontal="left" vertical="center"/>
    </xf>
    <xf numFmtId="0" fontId="6" fillId="2" borderId="0" xfId="6" applyBorder="1" applyAlignment="1">
      <alignment horizontal="left"/>
    </xf>
    <xf numFmtId="0" fontId="3" fillId="2" borderId="0" xfId="0" applyNumberFormat="1" applyFont="1" applyFill="1">
      <alignment vertical="center" wrapText="1"/>
    </xf>
    <xf numFmtId="0" fontId="2" fillId="2" borderId="1" xfId="0" applyNumberFormat="1" applyFont="1" applyFill="1" applyBorder="1" applyAlignment="1">
      <alignment horizontal="right"/>
    </xf>
  </cellXfs>
  <cellStyles count="11">
    <cellStyle name="Komma [0]" xfId="7" builtinId="6" customBuiltin="1"/>
    <cellStyle name="Kop 1" xfId="3" builtinId="16" customBuiltin="1"/>
    <cellStyle name="Kop 2" xfId="4" builtinId="17" customBuiltin="1"/>
    <cellStyle name="Kop 3" xfId="5" builtinId="18" customBuiltin="1"/>
    <cellStyle name="Kop 4" xfId="6" builtinId="19" customBuiltin="1"/>
    <cellStyle name="Notitie" xfId="10" builtinId="10" customBuiltin="1"/>
    <cellStyle name="Procent" xfId="9" builtinId="5" customBuiltin="1"/>
    <cellStyle name="Standaard" xfId="0" builtinId="0" customBuiltin="1"/>
    <cellStyle name="Titel" xfId="2" builtinId="15" customBuiltin="1"/>
    <cellStyle name="Valuta" xfId="1" builtinId="4" customBuiltin="1"/>
    <cellStyle name="Valuta [0]" xfId="8" builtinId="7" customBuiltin="1"/>
  </cellStyles>
  <dxfs count="72">
    <dxf>
      <font>
        <b val="0"/>
        <i val="0"/>
        <strike val="0"/>
        <condense val="0"/>
        <extend val="0"/>
        <outline val="0"/>
        <shadow val="0"/>
        <u val="none"/>
        <vertAlign val="baseline"/>
        <sz val="11"/>
        <color theme="3"/>
        <name val="Segoe UI"/>
        <family val="2"/>
        <scheme val="minor"/>
      </font>
      <numFmt numFmtId="9" formatCode="&quot;€&quot;\ #,##0;&quot;€&quot;\ \-#,##0"/>
      <fill>
        <patternFill patternType="solid">
          <fgColor indexed="64"/>
          <bgColor theme="3"/>
        </patternFill>
      </fill>
      <alignment horizontal="general" vertical="center" textRotation="0" wrapText="1" indent="0" justifyLastLine="0" shrinkToFit="0" readingOrder="0"/>
    </dxf>
    <dxf>
      <font>
        <b val="0"/>
        <i val="0"/>
        <strike val="0"/>
        <condense val="0"/>
        <extend val="0"/>
        <outline val="0"/>
        <shadow val="0"/>
        <u val="none"/>
        <vertAlign val="baseline"/>
        <sz val="11"/>
        <color theme="2"/>
        <name val="Segoe UI"/>
        <family val="2"/>
        <scheme val="minor"/>
      </font>
      <numFmt numFmtId="9" formatCode="&quot;€&quot;\ #,##0;&quot;€&quot;\ \-#,##0"/>
      <fill>
        <patternFill patternType="solid">
          <fgColor indexed="64"/>
          <bgColor theme="3"/>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2"/>
        <name val="Segoe UI"/>
        <family val="2"/>
        <scheme val="minor"/>
      </font>
      <numFmt numFmtId="9" formatCode="&quot;€&quot;\ #,##0;&quot;€&quot;\ \-#,##0"/>
      <fill>
        <patternFill patternType="solid">
          <fgColor indexed="64"/>
          <bgColor theme="3"/>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2"/>
        <name val="Segoe UI"/>
        <family val="2"/>
        <scheme val="minor"/>
      </font>
      <numFmt numFmtId="9" formatCode="&quot;€&quot;\ #,##0;&quot;€&quot;\ \-#,##0"/>
      <fill>
        <patternFill patternType="solid">
          <fgColor indexed="64"/>
          <bgColor theme="3"/>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2"/>
        <name val="Segoe UI"/>
        <family val="2"/>
        <scheme val="minor"/>
      </font>
      <numFmt numFmtId="9" formatCode="&quot;€&quot;\ #,##0;&quot;€&quot;\ \-#,##0"/>
      <fill>
        <patternFill patternType="solid">
          <fgColor indexed="64"/>
          <bgColor theme="3"/>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2"/>
        <name val="Segoe UI"/>
        <family val="2"/>
        <scheme val="minor"/>
      </font>
      <numFmt numFmtId="9" formatCode="&quot;€&quot;\ #,##0;&quot;€&quot;\ \-#,##0"/>
      <fill>
        <patternFill patternType="solid">
          <fgColor indexed="64"/>
          <bgColor theme="3"/>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2"/>
        <name val="Segoe UI"/>
        <family val="2"/>
        <scheme val="minor"/>
      </font>
      <numFmt numFmtId="9" formatCode="&quot;€&quot;\ #,##0;&quot;€&quot;\ \-#,##0"/>
      <fill>
        <patternFill patternType="solid">
          <fgColor indexed="64"/>
          <bgColor theme="3"/>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2"/>
        <name val="Segoe UI"/>
        <family val="2"/>
        <scheme val="minor"/>
      </font>
      <numFmt numFmtId="9" formatCode="&quot;€&quot;\ #,##0;&quot;€&quot;\ \-#,##0"/>
      <fill>
        <patternFill patternType="solid">
          <fgColor indexed="64"/>
          <bgColor theme="3"/>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2"/>
        <name val="Segoe UI"/>
        <family val="2"/>
        <scheme val="minor"/>
      </font>
      <numFmt numFmtId="9" formatCode="&quot;€&quot;\ #,##0;&quot;€&quot;\ \-#,##0"/>
      <fill>
        <patternFill patternType="solid">
          <fgColor indexed="64"/>
          <bgColor theme="3"/>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2"/>
        <name val="Segoe UI"/>
        <family val="2"/>
        <scheme val="minor"/>
      </font>
      <numFmt numFmtId="9" formatCode="&quot;€&quot;\ #,##0;&quot;€&quot;\ \-#,##0"/>
      <fill>
        <patternFill patternType="solid">
          <fgColor indexed="64"/>
          <bgColor theme="3"/>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2"/>
        <name val="Segoe UI"/>
        <family val="2"/>
        <scheme val="minor"/>
      </font>
      <numFmt numFmtId="9" formatCode="&quot;€&quot;\ #,##0;&quot;€&quot;\ \-#,##0"/>
      <fill>
        <patternFill patternType="solid">
          <fgColor indexed="64"/>
          <bgColor theme="3"/>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2"/>
        <name val="Segoe UI"/>
        <family val="2"/>
        <scheme val="minor"/>
      </font>
      <numFmt numFmtId="9" formatCode="&quot;€&quot;\ #,##0;&quot;€&quot;\ \-#,##0"/>
      <fill>
        <patternFill patternType="solid">
          <fgColor indexed="64"/>
          <bgColor theme="3"/>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2"/>
        <name val="Segoe UI"/>
        <family val="2"/>
        <scheme val="minor"/>
      </font>
      <numFmt numFmtId="9" formatCode="&quot;€&quot;\ #,##0;&quot;€&quot;\ \-#,##0"/>
      <fill>
        <patternFill patternType="solid">
          <fgColor indexed="64"/>
          <bgColor theme="3"/>
        </patternFill>
      </fill>
      <alignment horizontal="general"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2"/>
        <name val="Segoe UI"/>
        <family val="2"/>
        <scheme val="minor"/>
      </font>
      <fill>
        <patternFill patternType="solid">
          <fgColor indexed="64"/>
          <bgColor theme="3"/>
        </patternFill>
      </fill>
      <alignment horizontal="left" vertical="center" textRotation="0" wrapText="0" indent="1" justifyLastLine="0" shrinkToFit="0" readingOrder="0"/>
      <border diagonalUp="0" diagonalDown="0" outline="0">
        <left/>
        <right/>
        <top/>
        <bottom/>
      </border>
    </dxf>
    <dxf>
      <font>
        <b val="0"/>
        <i val="0"/>
        <strike val="0"/>
        <condense val="0"/>
        <extend val="0"/>
        <outline val="0"/>
        <shadow val="0"/>
        <u val="none"/>
        <vertAlign val="baseline"/>
        <sz val="11"/>
        <color theme="2"/>
        <name val="Segoe UI"/>
        <scheme val="minor"/>
      </font>
      <numFmt numFmtId="9" formatCode="&quot;€&quot;\ #,##0;&quot;€&quot;\ \-#,##0"/>
      <fill>
        <patternFill patternType="solid">
          <fgColor indexed="64"/>
          <bgColor theme="3"/>
        </patternFill>
      </fill>
      <alignment horizontal="general" vertical="center" textRotation="0" wrapText="1" indent="0" justifyLastLine="0" shrinkToFit="0" readingOrder="0"/>
    </dxf>
    <dxf>
      <font>
        <b val="0"/>
        <i val="0"/>
        <strike val="0"/>
        <condense val="0"/>
        <extend val="0"/>
        <outline val="0"/>
        <shadow val="0"/>
        <u val="none"/>
        <vertAlign val="baseline"/>
        <sz val="11"/>
        <color theme="2"/>
        <name val="Segoe UI"/>
        <scheme val="minor"/>
      </font>
      <numFmt numFmtId="9" formatCode="&quot;€&quot;\ #,##0;&quot;€&quot;\ \-#,##0"/>
      <fill>
        <patternFill patternType="solid">
          <fgColor indexed="64"/>
          <bgColor theme="3"/>
        </patternFill>
      </fill>
      <alignment horizontal="general" vertical="center" textRotation="0" wrapText="1" indent="0" justifyLastLine="0" shrinkToFit="0" readingOrder="0"/>
    </dxf>
    <dxf>
      <font>
        <b val="0"/>
        <i val="0"/>
        <strike val="0"/>
        <condense val="0"/>
        <extend val="0"/>
        <outline val="0"/>
        <shadow val="0"/>
        <u val="none"/>
        <vertAlign val="baseline"/>
        <sz val="11"/>
        <color theme="2"/>
        <name val="Segoe UI"/>
        <scheme val="minor"/>
      </font>
      <numFmt numFmtId="9" formatCode="&quot;€&quot;\ #,##0;&quot;€&quot;\ \-#,##0"/>
      <fill>
        <patternFill patternType="solid">
          <fgColor indexed="64"/>
          <bgColor theme="3"/>
        </patternFill>
      </fill>
      <alignment horizontal="general" vertical="center" textRotation="0" wrapText="1" indent="0" justifyLastLine="0" shrinkToFit="0" readingOrder="0"/>
    </dxf>
    <dxf>
      <font>
        <b val="0"/>
        <i val="0"/>
        <strike val="0"/>
        <condense val="0"/>
        <extend val="0"/>
        <outline val="0"/>
        <shadow val="0"/>
        <u val="none"/>
        <vertAlign val="baseline"/>
        <sz val="11"/>
        <color theme="2"/>
        <name val="Segoe UI"/>
        <scheme val="minor"/>
      </font>
      <numFmt numFmtId="9" formatCode="&quot;€&quot;\ #,##0;&quot;€&quot;\ \-#,##0"/>
      <fill>
        <patternFill patternType="solid">
          <fgColor indexed="64"/>
          <bgColor theme="3"/>
        </patternFill>
      </fill>
      <alignment horizontal="general" vertical="center" textRotation="0" wrapText="1" indent="0" justifyLastLine="0" shrinkToFit="0" readingOrder="0"/>
    </dxf>
    <dxf>
      <font>
        <b val="0"/>
        <i val="0"/>
        <strike val="0"/>
        <condense val="0"/>
        <extend val="0"/>
        <outline val="0"/>
        <shadow val="0"/>
        <u val="none"/>
        <vertAlign val="baseline"/>
        <sz val="11"/>
        <color theme="2"/>
        <name val="Segoe UI"/>
        <scheme val="minor"/>
      </font>
      <numFmt numFmtId="9" formatCode="&quot;€&quot;\ #,##0;&quot;€&quot;\ \-#,##0"/>
      <fill>
        <patternFill patternType="solid">
          <fgColor indexed="64"/>
          <bgColor theme="3"/>
        </patternFill>
      </fill>
      <alignment horizontal="general" vertical="center" textRotation="0" wrapText="1" indent="0" justifyLastLine="0" shrinkToFit="0" readingOrder="0"/>
    </dxf>
    <dxf>
      <font>
        <b val="0"/>
        <i val="0"/>
        <strike val="0"/>
        <condense val="0"/>
        <extend val="0"/>
        <outline val="0"/>
        <shadow val="0"/>
        <u val="none"/>
        <vertAlign val="baseline"/>
        <sz val="11"/>
        <color theme="2"/>
        <name val="Segoe UI"/>
        <scheme val="minor"/>
      </font>
      <numFmt numFmtId="9" formatCode="&quot;€&quot;\ #,##0;&quot;€&quot;\ \-#,##0"/>
      <fill>
        <patternFill patternType="solid">
          <fgColor indexed="64"/>
          <bgColor theme="3"/>
        </patternFill>
      </fill>
      <alignment horizontal="general" vertical="center" textRotation="0" wrapText="1" indent="0" justifyLastLine="0" shrinkToFit="0" readingOrder="0"/>
    </dxf>
    <dxf>
      <font>
        <b val="0"/>
        <i val="0"/>
        <strike val="0"/>
        <condense val="0"/>
        <extend val="0"/>
        <outline val="0"/>
        <shadow val="0"/>
        <u val="none"/>
        <vertAlign val="baseline"/>
        <sz val="11"/>
        <color theme="2"/>
        <name val="Segoe UI"/>
        <scheme val="minor"/>
      </font>
      <numFmt numFmtId="9" formatCode="&quot;€&quot;\ #,##0;&quot;€&quot;\ \-#,##0"/>
      <fill>
        <patternFill patternType="solid">
          <fgColor indexed="64"/>
          <bgColor theme="3"/>
        </patternFill>
      </fill>
      <alignment horizontal="general" vertical="center" textRotation="0" wrapText="1" indent="0" justifyLastLine="0" shrinkToFit="0" readingOrder="0"/>
    </dxf>
    <dxf>
      <font>
        <b val="0"/>
        <i val="0"/>
        <strike val="0"/>
        <condense val="0"/>
        <extend val="0"/>
        <outline val="0"/>
        <shadow val="0"/>
        <u val="none"/>
        <vertAlign val="baseline"/>
        <sz val="11"/>
        <color theme="2"/>
        <name val="Segoe UI"/>
        <scheme val="minor"/>
      </font>
      <numFmt numFmtId="9" formatCode="&quot;€&quot;\ #,##0;&quot;€&quot;\ \-#,##0"/>
      <fill>
        <patternFill patternType="solid">
          <fgColor indexed="64"/>
          <bgColor theme="3"/>
        </patternFill>
      </fill>
      <alignment horizontal="general" vertical="center" textRotation="0" wrapText="1" indent="0" justifyLastLine="0" shrinkToFit="0" readingOrder="0"/>
    </dxf>
    <dxf>
      <font>
        <b val="0"/>
        <i val="0"/>
        <strike val="0"/>
        <condense val="0"/>
        <extend val="0"/>
        <outline val="0"/>
        <shadow val="0"/>
        <u val="none"/>
        <vertAlign val="baseline"/>
        <sz val="11"/>
        <color theme="2"/>
        <name val="Segoe UI"/>
        <scheme val="minor"/>
      </font>
      <numFmt numFmtId="9" formatCode="&quot;€&quot;\ #,##0;&quot;€&quot;\ \-#,##0"/>
      <fill>
        <patternFill patternType="solid">
          <fgColor indexed="64"/>
          <bgColor theme="3"/>
        </patternFill>
      </fill>
      <alignment horizontal="general" vertical="center" textRotation="0" wrapText="1" indent="0" justifyLastLine="0" shrinkToFit="0" readingOrder="0"/>
    </dxf>
    <dxf>
      <font>
        <b val="0"/>
        <i val="0"/>
        <strike val="0"/>
        <condense val="0"/>
        <extend val="0"/>
        <outline val="0"/>
        <shadow val="0"/>
        <u val="none"/>
        <vertAlign val="baseline"/>
        <sz val="11"/>
        <color theme="2"/>
        <name val="Segoe UI"/>
        <scheme val="minor"/>
      </font>
      <numFmt numFmtId="9" formatCode="&quot;€&quot;\ #,##0;&quot;€&quot;\ \-#,##0"/>
      <fill>
        <patternFill patternType="solid">
          <fgColor indexed="64"/>
          <bgColor theme="3"/>
        </patternFill>
      </fill>
      <alignment horizontal="general" vertical="center" textRotation="0" wrapText="1" indent="0" justifyLastLine="0" shrinkToFit="0" readingOrder="0"/>
    </dxf>
    <dxf>
      <font>
        <b val="0"/>
        <i val="0"/>
        <strike val="0"/>
        <condense val="0"/>
        <extend val="0"/>
        <outline val="0"/>
        <shadow val="0"/>
        <u val="none"/>
        <vertAlign val="baseline"/>
        <sz val="11"/>
        <color theme="2"/>
        <name val="Segoe UI"/>
        <scheme val="minor"/>
      </font>
      <numFmt numFmtId="9" formatCode="&quot;€&quot;\ #,##0;&quot;€&quot;\ \-#,##0"/>
      <fill>
        <patternFill patternType="solid">
          <fgColor indexed="64"/>
          <bgColor theme="3"/>
        </patternFill>
      </fill>
      <alignment horizontal="general" vertical="center" textRotation="0" wrapText="1" indent="0" justifyLastLine="0" shrinkToFit="0" readingOrder="0"/>
    </dxf>
    <dxf>
      <font>
        <b val="0"/>
        <i val="0"/>
        <strike val="0"/>
        <condense val="0"/>
        <extend val="0"/>
        <outline val="0"/>
        <shadow val="0"/>
        <u val="none"/>
        <vertAlign val="baseline"/>
        <sz val="11"/>
        <color theme="2"/>
        <name val="Segoe UI"/>
        <scheme val="minor"/>
      </font>
      <numFmt numFmtId="9" formatCode="&quot;€&quot;\ #,##0;&quot;€&quot;\ \-#,##0"/>
      <fill>
        <patternFill patternType="solid">
          <fgColor indexed="64"/>
          <bgColor theme="3"/>
        </patternFill>
      </fill>
      <alignment horizontal="general" vertical="center" textRotation="0" wrapText="1" indent="0" justifyLastLine="0" shrinkToFit="0" readingOrder="0"/>
    </dxf>
    <dxf>
      <numFmt numFmtId="9" formatCode="&quot;€&quot;\ #,##0;&quot;€&quot;\ \-#,##0"/>
    </dxf>
    <dxf>
      <numFmt numFmtId="9" formatCode="&quot;€&quot;\ #,##0;&quot;€&quot;\ \-#,##0"/>
    </dxf>
    <dxf>
      <numFmt numFmtId="9" formatCode="&quot;€&quot;\ #,##0;&quot;€&quot;\ \-#,##0"/>
    </dxf>
    <dxf>
      <numFmt numFmtId="9" formatCode="&quot;€&quot;\ #,##0;&quot;€&quot;\ \-#,##0"/>
    </dxf>
    <dxf>
      <numFmt numFmtId="9" formatCode="&quot;€&quot;\ #,##0;&quot;€&quot;\ \-#,##0"/>
    </dxf>
    <dxf>
      <numFmt numFmtId="9" formatCode="&quot;€&quot;\ #,##0;&quot;€&quot;\ \-#,##0"/>
    </dxf>
    <dxf>
      <numFmt numFmtId="9" formatCode="&quot;€&quot;\ #,##0;&quot;€&quot;\ \-#,##0"/>
    </dxf>
    <dxf>
      <numFmt numFmtId="9" formatCode="&quot;€&quot;\ #,##0;&quot;€&quot;\ \-#,##0"/>
    </dxf>
    <dxf>
      <numFmt numFmtId="9" formatCode="&quot;€&quot;\ #,##0;&quot;€&quot;\ \-#,##0"/>
    </dxf>
    <dxf>
      <numFmt numFmtId="9" formatCode="&quot;€&quot;\ #,##0;&quot;€&quot;\ \-#,##0"/>
    </dxf>
    <dxf>
      <numFmt numFmtId="9" formatCode="&quot;€&quot;\ #,##0;&quot;€&quot;\ \-#,##0"/>
    </dxf>
    <dxf>
      <numFmt numFmtId="9" formatCode="&quot;€&quot;\ #,##0;&quot;€&quot;\ \-#,##0"/>
    </dxf>
    <dxf>
      <numFmt numFmtId="9" formatCode="&quot;€&quot;\ #,##0;&quot;€&quot;\ \-#,##0"/>
    </dxf>
    <dxf>
      <numFmt numFmtId="9" formatCode="&quot;€&quot;\ #,##0;&quot;€&quot;\ \-#,##0"/>
    </dxf>
    <dxf>
      <font>
        <b val="0"/>
        <i val="0"/>
        <strike val="0"/>
        <condense val="0"/>
        <extend val="0"/>
        <outline val="0"/>
        <shadow val="0"/>
        <u val="none"/>
        <vertAlign val="baseline"/>
        <sz val="11"/>
        <color theme="2"/>
        <name val="Segoe UI"/>
        <family val="2"/>
        <scheme val="minor"/>
      </font>
      <numFmt numFmtId="9" formatCode="&quot;€&quot;\ #,##0;&quot;€&quot;\ \-#,##0"/>
      <fill>
        <patternFill patternType="solid">
          <fgColor indexed="64"/>
          <bgColor theme="3"/>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theme="2"/>
        <name val="Segoe UI"/>
        <family val="2"/>
        <scheme val="minor"/>
      </font>
      <numFmt numFmtId="9" formatCode="&quot;€&quot;\ #,##0;&quot;€&quot;\ \-#,##0"/>
      <fill>
        <patternFill patternType="solid">
          <fgColor theme="3"/>
          <bgColor theme="3"/>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theme="2"/>
        <name val="Segoe UI"/>
        <family val="2"/>
        <scheme val="minor"/>
      </font>
      <numFmt numFmtId="9" formatCode="&quot;€&quot;\ #,##0;&quot;€&quot;\ \-#,##0"/>
      <fill>
        <patternFill patternType="solid">
          <fgColor theme="3"/>
          <bgColor theme="3"/>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theme="2"/>
        <name val="Segoe UI"/>
        <family val="2"/>
        <scheme val="minor"/>
      </font>
      <numFmt numFmtId="9" formatCode="&quot;€&quot;\ #,##0;&quot;€&quot;\ \-#,##0"/>
      <fill>
        <patternFill patternType="solid">
          <fgColor theme="3"/>
          <bgColor theme="3"/>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theme="2"/>
        <name val="Segoe UI"/>
        <family val="2"/>
        <scheme val="minor"/>
      </font>
      <numFmt numFmtId="9" formatCode="&quot;€&quot;\ #,##0;&quot;€&quot;\ \-#,##0"/>
      <fill>
        <patternFill patternType="solid">
          <fgColor theme="3"/>
          <bgColor theme="3"/>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theme="2"/>
        <name val="Segoe UI"/>
        <family val="2"/>
        <scheme val="minor"/>
      </font>
      <numFmt numFmtId="9" formatCode="&quot;€&quot;\ #,##0;&quot;€&quot;\ \-#,##0"/>
      <fill>
        <patternFill patternType="solid">
          <fgColor theme="3"/>
          <bgColor theme="3"/>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theme="2"/>
        <name val="Segoe UI"/>
        <family val="2"/>
        <scheme val="minor"/>
      </font>
      <numFmt numFmtId="9" formatCode="&quot;€&quot;\ #,##0;&quot;€&quot;\ \-#,##0"/>
      <fill>
        <patternFill patternType="solid">
          <fgColor theme="3"/>
          <bgColor theme="3"/>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theme="2"/>
        <name val="Segoe UI"/>
        <family val="2"/>
        <scheme val="minor"/>
      </font>
      <numFmt numFmtId="9" formatCode="&quot;€&quot;\ #,##0;&quot;€&quot;\ \-#,##0"/>
      <fill>
        <patternFill patternType="solid">
          <fgColor theme="3"/>
          <bgColor theme="3"/>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theme="2"/>
        <name val="Segoe UI"/>
        <family val="2"/>
        <scheme val="minor"/>
      </font>
      <numFmt numFmtId="9" formatCode="&quot;€&quot;\ #,##0;&quot;€&quot;\ \-#,##0"/>
      <fill>
        <patternFill patternType="solid">
          <fgColor theme="3"/>
          <bgColor theme="3"/>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theme="2"/>
        <name val="Segoe UI"/>
        <family val="2"/>
        <scheme val="minor"/>
      </font>
      <numFmt numFmtId="9" formatCode="&quot;€&quot;\ #,##0;&quot;€&quot;\ \-#,##0"/>
      <fill>
        <patternFill patternType="solid">
          <fgColor theme="3"/>
          <bgColor theme="3"/>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theme="2"/>
        <name val="Segoe UI"/>
        <family val="2"/>
        <scheme val="minor"/>
      </font>
      <numFmt numFmtId="9" formatCode="&quot;€&quot;\ #,##0;&quot;€&quot;\ \-#,##0"/>
      <fill>
        <patternFill patternType="solid">
          <fgColor theme="3"/>
          <bgColor theme="3"/>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theme="2"/>
        <name val="Segoe UI"/>
        <family val="2"/>
        <scheme val="minor"/>
      </font>
      <numFmt numFmtId="9" formatCode="&quot;€&quot;\ #,##0;&quot;€&quot;\ \-#,##0"/>
      <fill>
        <patternFill patternType="solid">
          <fgColor theme="3"/>
          <bgColor theme="3"/>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theme="2"/>
        <name val="Segoe UI"/>
        <family val="2"/>
        <scheme val="minor"/>
      </font>
      <numFmt numFmtId="9" formatCode="&quot;€&quot;\ #,##0;&quot;€&quot;\ \-#,##0"/>
      <fill>
        <patternFill patternType="solid">
          <fgColor theme="3"/>
          <bgColor theme="3"/>
        </patternFill>
      </fill>
      <alignment horizontal="general"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theme="2"/>
        <name val="Segoe UI"/>
        <family val="2"/>
        <scheme val="minor"/>
      </font>
      <fill>
        <patternFill patternType="solid">
          <fgColor indexed="64"/>
          <bgColor theme="3"/>
        </patternFill>
      </fill>
      <border diagonalUp="0" diagonalDown="0" outline="0">
        <left/>
        <right/>
        <top/>
        <bottom/>
      </border>
    </dxf>
    <dxf>
      <font>
        <b val="0"/>
        <i val="0"/>
        <strike val="0"/>
        <condense val="0"/>
        <extend val="0"/>
        <outline val="0"/>
        <shadow val="0"/>
        <u val="none"/>
        <vertAlign val="baseline"/>
        <sz val="11"/>
        <color theme="2"/>
        <name val="Segoe UI"/>
        <family val="2"/>
        <scheme val="minor"/>
      </font>
      <numFmt numFmtId="164" formatCode="&quot;$&quot;#,##0_);\(&quot;$&quot;#,##0\)"/>
      <fill>
        <patternFill patternType="solid">
          <fgColor indexed="64"/>
          <bgColor theme="3"/>
        </patternFill>
      </fill>
      <alignment horizontal="general" vertical="center" textRotation="0" wrapText="0" indent="0" justifyLastLine="0" shrinkToFit="0" readingOrder="0"/>
    </dxf>
    <dxf>
      <alignment vertical="bottom" textRotation="0" wrapText="1" indent="0" justifyLastLine="0" shrinkToFit="0" readingOrder="0"/>
    </dxf>
    <dxf>
      <font>
        <b val="0"/>
        <i val="0"/>
        <strike val="0"/>
        <condense val="0"/>
        <extend val="0"/>
        <outline val="0"/>
        <shadow val="0"/>
        <u val="none"/>
        <vertAlign val="baseline"/>
        <sz val="11"/>
        <color theme="2"/>
        <name val="Segoe UI"/>
        <family val="2"/>
        <scheme val="minor"/>
      </font>
      <numFmt numFmtId="164" formatCode="&quot;$&quot;#,##0_);\(&quot;$&quot;#,##0\)"/>
      <fill>
        <patternFill patternType="solid">
          <fgColor theme="3"/>
          <bgColor theme="3"/>
        </patternFill>
      </fill>
      <alignment horizontal="general" vertical="center" textRotation="0" wrapText="1" indent="0" justifyLastLine="0" shrinkToFit="0" readingOrder="0"/>
    </dxf>
    <dxf>
      <alignment vertical="bottom" textRotation="0" wrapText="1" indent="0" justifyLastLine="0" shrinkToFit="0" readingOrder="0"/>
    </dxf>
    <dxf>
      <border>
        <left style="thin">
          <color theme="1"/>
        </left>
      </border>
    </dxf>
    <dxf>
      <border>
        <left style="thin">
          <color theme="1"/>
        </left>
      </border>
    </dxf>
    <dxf>
      <font>
        <b/>
        <color theme="1"/>
      </font>
    </dxf>
    <dxf>
      <font>
        <b/>
        <color theme="1"/>
      </font>
    </dxf>
    <dxf>
      <font>
        <b/>
        <i val="0"/>
        <color theme="0"/>
      </font>
    </dxf>
    <dxf>
      <font>
        <b/>
        <i val="0"/>
        <color theme="0"/>
      </font>
      <border>
        <bottom style="medium">
          <color theme="5"/>
        </bottom>
      </border>
    </dxf>
    <dxf>
      <font>
        <color theme="0"/>
      </font>
      <fill>
        <patternFill>
          <bgColor theme="3"/>
        </patternFill>
      </fill>
      <border>
        <left/>
        <right/>
        <top/>
        <bottom/>
      </border>
    </dxf>
    <dxf>
      <border>
        <left style="thin">
          <color theme="1"/>
        </left>
      </border>
    </dxf>
    <dxf>
      <border>
        <left style="thin">
          <color theme="1"/>
        </left>
      </border>
    </dxf>
    <dxf>
      <font>
        <b/>
        <color theme="1"/>
      </font>
    </dxf>
    <dxf>
      <font>
        <b/>
        <color theme="1"/>
      </font>
    </dxf>
    <dxf>
      <font>
        <b/>
        <i val="0"/>
        <color theme="3"/>
      </font>
      <fill>
        <patternFill>
          <bgColor theme="0"/>
        </patternFill>
      </fill>
    </dxf>
    <dxf>
      <font>
        <b/>
        <i val="0"/>
        <color theme="0"/>
      </font>
      <border>
        <bottom style="medium">
          <color theme="5"/>
        </bottom>
      </border>
    </dxf>
    <dxf>
      <font>
        <color theme="0"/>
      </font>
      <fill>
        <patternFill>
          <bgColor theme="3"/>
        </patternFill>
      </fill>
      <border>
        <left/>
        <right/>
        <top/>
        <bottom/>
      </border>
    </dxf>
  </dxfs>
  <tableStyles count="2" defaultTableStyle="Winst en verlies" defaultPivotStyle="PivotStyleLight16">
    <tableStyle name="Uitgaven" pivot="0" count="7">
      <tableStyleElement type="wholeTable" dxfId="71"/>
      <tableStyleElement type="headerRow" dxfId="70"/>
      <tableStyleElement type="totalRow" dxfId="69"/>
      <tableStyleElement type="firstColumn" dxfId="68"/>
      <tableStyleElement type="lastColumn" dxfId="67"/>
      <tableStyleElement type="firstColumnStripe" dxfId="66"/>
      <tableStyleElement type="secondColumnStripe" dxfId="65"/>
    </tableStyle>
    <tableStyle name="Winst en verlies" pivot="0" count="7">
      <tableStyleElement type="wholeTable" dxfId="64"/>
      <tableStyleElement type="headerRow" dxfId="63"/>
      <tableStyleElement type="totalRow" dxfId="62"/>
      <tableStyleElement type="firstColumn" dxfId="61"/>
      <tableStyleElement type="lastColumn" dxfId="60"/>
      <tableStyleElement type="firstColumnStripe" dxfId="59"/>
      <tableStyleElement type="secondColumnStripe" dxfId="58"/>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4253588492461902E-2"/>
          <c:y val="9.9308419780860732E-2"/>
          <c:w val="0.86286252580352119"/>
          <c:h val="0.7484731075282256"/>
        </c:manualLayout>
      </c:layout>
      <c:lineChart>
        <c:grouping val="standard"/>
        <c:varyColors val="0"/>
        <c:ser>
          <c:idx val="0"/>
          <c:order val="0"/>
          <c:tx>
            <c:strRef>
              <c:f>Inkomsten!$B$12</c:f>
              <c:strCache>
                <c:ptCount val="1"/>
                <c:pt idx="0">
                  <c:v>Brutowinst</c:v>
                </c:pt>
              </c:strCache>
            </c:strRef>
          </c:tx>
          <c:spPr>
            <a:ln w="28575" cap="rnd">
              <a:solidFill>
                <a:schemeClr val="accent1"/>
              </a:solidFill>
              <a:round/>
            </a:ln>
            <a:effectLst/>
          </c:spPr>
          <c:marker>
            <c:symbol val="circle"/>
            <c:size val="5"/>
            <c:spPr>
              <a:solidFill>
                <a:schemeClr val="bg2"/>
              </a:solidFill>
              <a:ln w="57150">
                <a:solidFill>
                  <a:schemeClr val="bg2"/>
                </a:solidFill>
              </a:ln>
              <a:effectLst/>
            </c:spPr>
          </c:marker>
          <c:val>
            <c:numRef>
              <c:f>Inkomsten!$C$12:$N$12</c:f>
              <c:numCache>
                <c:formatCode>"€"#,##0_);\("€"#,##0\)</c:formatCode>
                <c:ptCount val="12"/>
                <c:pt idx="0">
                  <c:v>25000</c:v>
                </c:pt>
                <c:pt idx="1">
                  <c:v>36348</c:v>
                </c:pt>
                <c:pt idx="2">
                  <c:v>27562</c:v>
                </c:pt>
                <c:pt idx="3">
                  <c:v>-5059.5</c:v>
                </c:pt>
                <c:pt idx="4">
                  <c:v>30153.179999999997</c:v>
                </c:pt>
                <c:pt idx="5">
                  <c:v>32964.449999999997</c:v>
                </c:pt>
                <c:pt idx="6">
                  <c:v>33502.869999999995</c:v>
                </c:pt>
                <c:pt idx="7">
                  <c:v>41646</c:v>
                </c:pt>
                <c:pt idx="8">
                  <c:v>0</c:v>
                </c:pt>
                <c:pt idx="9">
                  <c:v>0</c:v>
                </c:pt>
                <c:pt idx="10">
                  <c:v>0</c:v>
                </c:pt>
                <c:pt idx="11">
                  <c:v>0</c:v>
                </c:pt>
              </c:numCache>
            </c:numRef>
          </c:val>
          <c:smooth val="0"/>
          <c:extLst>
            <c:ext xmlns:c16="http://schemas.microsoft.com/office/drawing/2014/chart" uri="{C3380CC4-5D6E-409C-BE32-E72D297353CC}">
              <c16:uniqueId val="{00000002-6309-4112-8C5D-0AF7BF63DCED}"/>
            </c:ext>
          </c:extLst>
        </c:ser>
        <c:ser>
          <c:idx val="1"/>
          <c:order val="1"/>
          <c:tx>
            <c:strRef>
              <c:f>Bedrijfskosten!$B$17</c:f>
              <c:strCache>
                <c:ptCount val="1"/>
                <c:pt idx="0">
                  <c:v>Totale bedrijfskosten</c:v>
                </c:pt>
              </c:strCache>
            </c:strRef>
          </c:tx>
          <c:spPr>
            <a:ln w="28575" cap="rnd">
              <a:solidFill>
                <a:schemeClr val="accent2"/>
              </a:solidFill>
              <a:round/>
            </a:ln>
            <a:effectLst/>
          </c:spPr>
          <c:marker>
            <c:symbol val="circle"/>
            <c:size val="5"/>
            <c:spPr>
              <a:solidFill>
                <a:schemeClr val="bg2"/>
              </a:solidFill>
              <a:ln w="57150">
                <a:solidFill>
                  <a:schemeClr val="bg2"/>
                </a:solidFill>
              </a:ln>
              <a:effectLst/>
            </c:spPr>
          </c:marker>
          <c:val>
            <c:numRef>
              <c:f>Bedrijfskosten!$C$17:$N$17</c:f>
              <c:numCache>
                <c:formatCode>"€"#,##0_);\("€"#,##0\)</c:formatCode>
                <c:ptCount val="12"/>
                <c:pt idx="0">
                  <c:v>10841</c:v>
                </c:pt>
                <c:pt idx="1">
                  <c:v>11367.25</c:v>
                </c:pt>
                <c:pt idx="2">
                  <c:v>11919.82</c:v>
                </c:pt>
                <c:pt idx="3">
                  <c:v>12500.010000000002</c:v>
                </c:pt>
                <c:pt idx="4">
                  <c:v>13109.21</c:v>
                </c:pt>
                <c:pt idx="5">
                  <c:v>13748.859999999999</c:v>
                </c:pt>
                <c:pt idx="6">
                  <c:v>14420.509999999998</c:v>
                </c:pt>
                <c:pt idx="7">
                  <c:v>0</c:v>
                </c:pt>
                <c:pt idx="8">
                  <c:v>0</c:v>
                </c:pt>
                <c:pt idx="9">
                  <c:v>0</c:v>
                </c:pt>
                <c:pt idx="10">
                  <c:v>0</c:v>
                </c:pt>
                <c:pt idx="11">
                  <c:v>0</c:v>
                </c:pt>
              </c:numCache>
            </c:numRef>
          </c:val>
          <c:smooth val="0"/>
          <c:extLst>
            <c:ext xmlns:c16="http://schemas.microsoft.com/office/drawing/2014/chart" uri="{C3380CC4-5D6E-409C-BE32-E72D297353CC}">
              <c16:uniqueId val="{00000003-6309-4112-8C5D-0AF7BF63DCED}"/>
            </c:ext>
          </c:extLst>
        </c:ser>
        <c:dLbls>
          <c:showLegendKey val="0"/>
          <c:showVal val="0"/>
          <c:showCatName val="0"/>
          <c:showSerName val="0"/>
          <c:showPercent val="0"/>
          <c:showBubbleSize val="0"/>
        </c:dLbls>
        <c:marker val="1"/>
        <c:smooth val="0"/>
        <c:axId val="280434336"/>
        <c:axId val="280434728"/>
      </c:lineChart>
      <c:catAx>
        <c:axId val="280434336"/>
        <c:scaling>
          <c:orientation val="minMax"/>
        </c:scaling>
        <c:delete val="1"/>
        <c:axPos val="b"/>
        <c:majorTickMark val="out"/>
        <c:minorTickMark val="none"/>
        <c:tickLblPos val="nextTo"/>
        <c:crossAx val="280434728"/>
        <c:crosses val="autoZero"/>
        <c:auto val="1"/>
        <c:lblAlgn val="ctr"/>
        <c:lblOffset val="100"/>
        <c:noMultiLvlLbl val="0"/>
      </c:catAx>
      <c:valAx>
        <c:axId val="280434728"/>
        <c:scaling>
          <c:orientation val="minMax"/>
        </c:scaling>
        <c:delete val="1"/>
        <c:axPos val="l"/>
        <c:numFmt formatCode="&quot;€&quot;#,##0_);\(&quot;€&quot;#,##0\)" sourceLinked="1"/>
        <c:majorTickMark val="out"/>
        <c:minorTickMark val="none"/>
        <c:tickLblPos val="nextTo"/>
        <c:crossAx val="280434336"/>
        <c:crosses val="autoZero"/>
        <c:crossBetween val="between"/>
      </c:valAx>
      <c:spPr>
        <a:noFill/>
        <a:ln w="25400">
          <a:noFill/>
        </a:ln>
        <a:effectLst/>
      </c:spPr>
    </c:plotArea>
    <c:legend>
      <c:legendPos val="r"/>
      <c:layout>
        <c:manualLayout>
          <c:xMode val="edge"/>
          <c:yMode val="edge"/>
          <c:x val="0.85709285444534322"/>
          <c:y val="0.12393117526975794"/>
          <c:w val="0.14290714555465681"/>
          <c:h val="0.83563221264008669"/>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bg2"/>
              </a:solidFill>
              <a:latin typeface="+mn-lt"/>
              <a:ea typeface="+mn-ea"/>
              <a:cs typeface="+mn-cs"/>
            </a:defRPr>
          </a:pPr>
          <a:endParaRPr lang="nl-NL"/>
        </a:p>
      </c:txPr>
    </c:legend>
    <c:plotVisOnly val="1"/>
    <c:dispBlanksAs val="gap"/>
    <c:showDLblsOverMax val="0"/>
  </c:chart>
  <c:spPr>
    <a:solidFill>
      <a:schemeClr val="tx2"/>
    </a:solidFill>
    <a:ln w="9525" cap="flat" cmpd="sng" algn="ctr">
      <a:noFill/>
      <a:round/>
    </a:ln>
    <a:effectLst/>
  </c:spPr>
  <c:txPr>
    <a:bodyPr/>
    <a:lstStyle/>
    <a:p>
      <a:pPr>
        <a:defRPr sz="1100">
          <a:solidFill>
            <a:schemeClr val="bg2"/>
          </a:solidFill>
        </a:defRPr>
      </a:pPr>
      <a:endParaRPr lang="nl-NL"/>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2</xdr:col>
      <xdr:colOff>47624</xdr:colOff>
      <xdr:row>2</xdr:row>
      <xdr:rowOff>85725</xdr:rowOff>
    </xdr:from>
    <xdr:to>
      <xdr:col>15</xdr:col>
      <xdr:colOff>0</xdr:colOff>
      <xdr:row>2</xdr:row>
      <xdr:rowOff>1285875</xdr:rowOff>
    </xdr:to>
    <xdr:graphicFrame macro="">
      <xdr:nvGraphicFramePr>
        <xdr:cNvPr id="3" name="Grafiek 2" descr="Lijngrafiek waarin de brutowinst en de totale bedrijfskosten worden weergegeven">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id="2" name="Inkomsten" displayName="Inkomsten" ref="B3:O10" totalsRowCount="1" headerRowDxfId="57" totalsRowDxfId="56">
  <autoFilter ref="B3:O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name="Inkomsten" totalsRowLabel="Netto verkopen" totalsRowDxfId="53"/>
    <tableColumn id="2" name="JAN" totalsRowFunction="custom" dataDxfId="25" totalsRowDxfId="52">
      <totalsRowFormula>IF(SUM(C4:C9)=0,"",SUM(C4:C9))</totalsRowFormula>
    </tableColumn>
    <tableColumn id="3" name="FEB" totalsRowFunction="custom" dataDxfId="24" totalsRowDxfId="51">
      <totalsRowFormula>IF(SUM(D4:D9)=0,"",SUM(D4:D9))</totalsRowFormula>
    </tableColumn>
    <tableColumn id="4" name="MRT" totalsRowFunction="custom" dataDxfId="23" totalsRowDxfId="50">
      <totalsRowFormula>IF(SUM(E4:E9)=0,"",SUM(E4:E9))</totalsRowFormula>
    </tableColumn>
    <tableColumn id="5" name="APR" totalsRowFunction="custom" dataDxfId="22" totalsRowDxfId="49">
      <totalsRowFormula>IF(SUM(F4:F9)=0,"",SUM(F4:F9))</totalsRowFormula>
    </tableColumn>
    <tableColumn id="6" name="MEI" totalsRowFunction="custom" dataDxfId="21" totalsRowDxfId="48">
      <totalsRowFormula>IF(SUM(G4:G9)=0,"",SUM(G4:G9))</totalsRowFormula>
    </tableColumn>
    <tableColumn id="7" name="JUN" totalsRowFunction="custom" dataDxfId="20" totalsRowDxfId="47">
      <totalsRowFormula>IF(SUM(H4:H9)=0,"",SUM(H4:H9))</totalsRowFormula>
    </tableColumn>
    <tableColumn id="8" name="JUL" totalsRowFunction="custom" dataDxfId="19" totalsRowDxfId="46">
      <totalsRowFormula>IF(SUM(I4:I9)=0,"",SUM(I4:I9))</totalsRowFormula>
    </tableColumn>
    <tableColumn id="9" name="AUG" totalsRowFunction="custom" dataDxfId="18" totalsRowDxfId="45">
      <totalsRowFormula>IF(SUM(J4:J9)=0,"",SUM(J4:J9))</totalsRowFormula>
    </tableColumn>
    <tableColumn id="10" name="SEP" totalsRowFunction="custom" dataDxfId="17" totalsRowDxfId="44">
      <totalsRowFormula>IF(SUM(K4:K9)=0,"",SUM(K4:K9))</totalsRowFormula>
    </tableColumn>
    <tableColumn id="11" name="OKT" totalsRowFunction="custom" dataDxfId="16" totalsRowDxfId="43">
      <totalsRowFormula>IF(SUM(L4:L9)=0,"",SUM(L4:L9))</totalsRowFormula>
    </tableColumn>
    <tableColumn id="12" name="NOV" totalsRowFunction="custom" dataDxfId="15" totalsRowDxfId="42">
      <totalsRowFormula>IF(SUM(M4:M9)=0,"",SUM(M4:M9))</totalsRowFormula>
    </tableColumn>
    <tableColumn id="13" name="DEC" totalsRowFunction="custom" dataDxfId="14" totalsRowDxfId="41">
      <totalsRowFormula>IF(SUM(N4:N9)=0,"",SUM(N4:N9))</totalsRowFormula>
    </tableColumn>
    <tableColumn id="14" name="JTD" totalsRowFunction="sum" dataDxfId="39" totalsRowDxfId="40">
      <calculatedColumnFormula>SUM(C4:N4)</calculatedColumnFormula>
    </tableColumn>
  </tableColumns>
  <tableStyleInfo name="Winst en verlies" showFirstColumn="0" showLastColumn="0" showRowStripes="1" showColumnStripes="0"/>
  <extLst>
    <ext xmlns:x14="http://schemas.microsoft.com/office/spreadsheetml/2009/9/main" uri="{504A1905-F514-4f6f-8877-14C23A59335A}">
      <x14:table altTextSummary="Voer in deze tabel de inkomsten voor elke maand in. Het bedrag sinds begin van het jaar wordt automatisch berekend"/>
    </ext>
  </extLst>
</table>
</file>

<file path=xl/tables/table2.xml><?xml version="1.0" encoding="utf-8"?>
<table xmlns="http://schemas.openxmlformats.org/spreadsheetml/2006/main" id="3" name="Uitgaven" displayName="Uitgaven" ref="B3:O17" totalsRowCount="1" headerRowDxfId="55" totalsRowDxfId="54">
  <autoFilter ref="B3:O1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name="Bedrijfskosten" totalsRowLabel="Totale bedrijfskosten" totalsRowDxfId="13"/>
    <tableColumn id="2" name="JAN" totalsRowFunction="custom" dataDxfId="38" totalsRowDxfId="12">
      <totalsRowFormula>IF(SUM(C4:C16)=0,"",SUM(C4:C16))</totalsRowFormula>
    </tableColumn>
    <tableColumn id="3" name="FEB" totalsRowFunction="custom" dataDxfId="37" totalsRowDxfId="11">
      <totalsRowFormula>IF(SUM(D4:D16)=0,"",SUM(D4:D16))</totalsRowFormula>
    </tableColumn>
    <tableColumn id="4" name="MRT" totalsRowFunction="custom" dataDxfId="36" totalsRowDxfId="10">
      <totalsRowFormula>IF(SUM(E4:E16)=0,"",SUM(E4:E16))</totalsRowFormula>
    </tableColumn>
    <tableColumn id="5" name="APR" totalsRowFunction="custom" dataDxfId="35" totalsRowDxfId="9">
      <totalsRowFormula>IF(SUM(F4:F16)=0,"",SUM(F4:F16))</totalsRowFormula>
    </tableColumn>
    <tableColumn id="6" name="MEI" totalsRowFunction="custom" dataDxfId="34" totalsRowDxfId="8">
      <totalsRowFormula>IF(SUM(G4:G16)=0,"",SUM(G4:G16))</totalsRowFormula>
    </tableColumn>
    <tableColumn id="7" name="JUN" totalsRowFunction="custom" dataDxfId="33" totalsRowDxfId="7">
      <totalsRowFormula>IF(SUM(H4:H16)=0,"",SUM(H4:H16))</totalsRowFormula>
    </tableColumn>
    <tableColumn id="8" name="JUL" totalsRowFunction="custom" dataDxfId="32" totalsRowDxfId="6">
      <totalsRowFormula>IF(SUM(I4:I16)=0,"",SUM(I4:I16))</totalsRowFormula>
    </tableColumn>
    <tableColumn id="9" name="AUG" totalsRowFunction="custom" dataDxfId="31" totalsRowDxfId="5">
      <totalsRowFormula>IF(SUM(J4:J16)=0,"",SUM(J4:J16))</totalsRowFormula>
    </tableColumn>
    <tableColumn id="10" name="SEP" totalsRowFunction="custom" dataDxfId="30" totalsRowDxfId="4">
      <totalsRowFormula>IF(SUM(K4:K16)=0,"",SUM(K4:K16))</totalsRowFormula>
    </tableColumn>
    <tableColumn id="11" name="OKT" totalsRowFunction="custom" dataDxfId="29" totalsRowDxfId="3">
      <totalsRowFormula>IF(SUM(L4:L16)=0,"",SUM(L4:L16))</totalsRowFormula>
    </tableColumn>
    <tableColumn id="12" name="NOV" totalsRowFunction="custom" dataDxfId="28" totalsRowDxfId="2">
      <totalsRowFormula>IF(SUM(M4:M16)=0,"",SUM(M4:M16))</totalsRowFormula>
    </tableColumn>
    <tableColumn id="13" name="DEC" totalsRowFunction="custom" dataDxfId="27" totalsRowDxfId="1">
      <totalsRowFormula>IF(SUM(N4:N16)=0,"",SUM(N4:N16))</totalsRowFormula>
    </tableColumn>
    <tableColumn id="14" name="JTD" totalsRowFunction="sum" dataDxfId="26" totalsRowDxfId="0" dataCellStyle="Valuta [0]">
      <calculatedColumnFormula>SUM(C4:N4)</calculatedColumnFormula>
    </tableColumn>
  </tableColumns>
  <tableStyleInfo name="Uitgaven" showFirstColumn="0" showLastColumn="0" showRowStripes="1" showColumnStripes="0"/>
  <extLst>
    <ext xmlns:x14="http://schemas.microsoft.com/office/spreadsheetml/2009/9/main" uri="{504A1905-F514-4f6f-8877-14C23A59335A}">
      <x14:table altTextSummary="Voer in deze tabel de bedrijfskosten voor elke maand in. Het bedrag sinds begin van het jaar wordt automatisch berekend"/>
    </ext>
  </extLst>
</table>
</file>

<file path=xl/theme/theme1.xml><?xml version="1.0" encoding="utf-8"?>
<a:theme xmlns:a="http://schemas.openxmlformats.org/drawingml/2006/main" name="Office Theme">
  <a:themeElements>
    <a:clrScheme name="Profit and Loss">
      <a:dk1>
        <a:sysClr val="windowText" lastClr="000000"/>
      </a:dk1>
      <a:lt1>
        <a:sysClr val="window" lastClr="FFFFFF"/>
      </a:lt1>
      <a:dk2>
        <a:srgbClr val="414141"/>
      </a:dk2>
      <a:lt2>
        <a:srgbClr val="F0F0F0"/>
      </a:lt2>
      <a:accent1>
        <a:srgbClr val="74CADA"/>
      </a:accent1>
      <a:accent2>
        <a:srgbClr val="92CC46"/>
      </a:accent2>
      <a:accent3>
        <a:srgbClr val="F1603D"/>
      </a:accent3>
      <a:accent4>
        <a:srgbClr val="8F919E"/>
      </a:accent4>
      <a:accent5>
        <a:srgbClr val="8D77FB"/>
      </a:accent5>
      <a:accent6>
        <a:srgbClr val="5B7799"/>
      </a:accent6>
      <a:hlink>
        <a:srgbClr val="0563C1"/>
      </a:hlink>
      <a:folHlink>
        <a:srgbClr val="954F72"/>
      </a:folHlink>
    </a:clrScheme>
    <a:fontScheme name="Profit and Loss">
      <a:majorFont>
        <a:latin typeface="Cambria"/>
        <a:ea typeface=""/>
        <a:cs typeface=""/>
      </a:majorFont>
      <a:minorFont>
        <a:latin typeface="Segoe UI"/>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O9"/>
  <sheetViews>
    <sheetView showGridLines="0" tabSelected="1" workbookViewId="0"/>
  </sheetViews>
  <sheetFormatPr defaultRowHeight="30" customHeight="1" x14ac:dyDescent="0.3"/>
  <cols>
    <col min="1" max="1" width="1.875" customWidth="1"/>
    <col min="2" max="2" width="35" customWidth="1"/>
    <col min="3" max="14" width="10" customWidth="1"/>
    <col min="15" max="15" width="20.25" customWidth="1"/>
    <col min="16" max="16" width="2.625" customWidth="1"/>
  </cols>
  <sheetData>
    <row r="1" spans="1:15" s="7" customFormat="1" ht="30" customHeight="1" x14ac:dyDescent="0.3">
      <c r="A1" s="1"/>
      <c r="B1" s="37" t="s">
        <v>0</v>
      </c>
      <c r="C1" s="38" t="s">
        <v>7</v>
      </c>
      <c r="D1" s="38"/>
      <c r="E1" s="38"/>
      <c r="F1" s="38"/>
      <c r="G1" s="38"/>
      <c r="H1" s="38"/>
      <c r="I1" s="38"/>
      <c r="J1" s="38"/>
      <c r="K1" s="38"/>
      <c r="L1" s="35" t="s">
        <v>18</v>
      </c>
      <c r="M1" s="35"/>
      <c r="N1" s="35"/>
      <c r="O1" s="35"/>
    </row>
    <row r="2" spans="1:15" ht="65.099999999999994" customHeight="1" x14ac:dyDescent="0.3">
      <c r="A2" s="1"/>
      <c r="B2" s="37"/>
      <c r="C2" s="34" t="s">
        <v>8</v>
      </c>
      <c r="D2" s="34"/>
      <c r="E2" s="34"/>
      <c r="F2" s="34"/>
      <c r="G2" s="34"/>
      <c r="H2" s="34"/>
      <c r="I2" s="34"/>
      <c r="J2" s="34"/>
      <c r="K2" s="34"/>
      <c r="L2" s="36">
        <f>Nettoinkomsten</f>
        <v>72450.139999999985</v>
      </c>
      <c r="M2" s="36"/>
      <c r="N2" s="36"/>
      <c r="O2" s="36"/>
    </row>
    <row r="3" spans="1:15" ht="105" customHeight="1" x14ac:dyDescent="0.3">
      <c r="A3" s="1"/>
      <c r="B3" s="33" t="s">
        <v>1</v>
      </c>
      <c r="C3" s="33"/>
      <c r="D3" s="33"/>
      <c r="E3" s="33"/>
      <c r="F3" s="33"/>
      <c r="G3" s="33"/>
      <c r="H3" s="33"/>
      <c r="I3" s="33"/>
      <c r="J3" s="33"/>
      <c r="K3" s="33"/>
      <c r="L3" s="33"/>
      <c r="M3" s="33"/>
      <c r="N3" s="33"/>
      <c r="O3" s="33"/>
    </row>
    <row r="4" spans="1:15" s="12" customFormat="1" ht="39.950000000000003" customHeight="1" thickBot="1" x14ac:dyDescent="0.35">
      <c r="A4" s="4"/>
      <c r="B4" s="11"/>
      <c r="C4" s="16" t="s">
        <v>9</v>
      </c>
      <c r="D4" s="16" t="s">
        <v>10</v>
      </c>
      <c r="E4" s="16" t="s">
        <v>11</v>
      </c>
      <c r="F4" s="16" t="s">
        <v>12</v>
      </c>
      <c r="G4" s="16" t="s">
        <v>13</v>
      </c>
      <c r="H4" s="16" t="s">
        <v>14</v>
      </c>
      <c r="I4" s="16" t="s">
        <v>15</v>
      </c>
      <c r="J4" s="16" t="s">
        <v>16</v>
      </c>
      <c r="K4" s="16" t="s">
        <v>17</v>
      </c>
      <c r="L4" s="16" t="s">
        <v>19</v>
      </c>
      <c r="M4" s="16" t="s">
        <v>20</v>
      </c>
      <c r="N4" s="16" t="s">
        <v>21</v>
      </c>
      <c r="O4" s="40" t="s">
        <v>22</v>
      </c>
    </row>
    <row r="5" spans="1:15" ht="30" customHeight="1" x14ac:dyDescent="0.3">
      <c r="A5" s="1"/>
      <c r="B5" s="5" t="s">
        <v>2</v>
      </c>
      <c r="C5" s="26">
        <f>IFERROR(Inkomsten!C12-Uitgaven[[#Totals],[JAN]],"")</f>
        <v>14159</v>
      </c>
      <c r="D5" s="26">
        <f>IFERROR(Inkomsten!D12-Uitgaven[[#Totals],[FEB]],"")</f>
        <v>24980.75</v>
      </c>
      <c r="E5" s="26">
        <f>IFERROR(Inkomsten!E12-Uitgaven[[#Totals],[MRT]],"")</f>
        <v>15642.18</v>
      </c>
      <c r="F5" s="26">
        <f>IFERROR(Inkomsten!F12-Uitgaven[[#Totals],[APR]],"")</f>
        <v>-17559.510000000002</v>
      </c>
      <c r="G5" s="26">
        <f>IFERROR(Inkomsten!G12-Uitgaven[[#Totals],[MEI]],"")</f>
        <v>17043.969999999998</v>
      </c>
      <c r="H5" s="26">
        <f>IFERROR(Inkomsten!H12-Uitgaven[[#Totals],[JUN]],"")</f>
        <v>19215.589999999997</v>
      </c>
      <c r="I5" s="26">
        <f>IFERROR(Inkomsten!I12-Uitgaven[[#Totals],[JUL]],"")</f>
        <v>19082.359999999997</v>
      </c>
      <c r="J5" s="26" t="str">
        <f>IFERROR(Inkomsten!J12-Uitgaven[[#Totals],[AUG]],"")</f>
        <v/>
      </c>
      <c r="K5" s="26" t="str">
        <f>IFERROR(Inkomsten!K12-Uitgaven[[#Totals],[SEP]],"")</f>
        <v/>
      </c>
      <c r="L5" s="26" t="str">
        <f>IFERROR(Inkomsten!L12-Uitgaven[[#Totals],[OKT]],"")</f>
        <v/>
      </c>
      <c r="M5" s="26" t="str">
        <f>IFERROR(Inkomsten!M12-Uitgaven[[#Totals],[NOV]],"")</f>
        <v/>
      </c>
      <c r="N5" s="26" t="str">
        <f>IFERROR(Inkomsten!N12-Uitgaven[[#Totals],[DEC]],"")</f>
        <v/>
      </c>
      <c r="O5" s="26">
        <f>IFERROR(Inkomsten!O12-Uitgaven[[#Totals],[JTD]],"")</f>
        <v>134210.34000000003</v>
      </c>
    </row>
    <row r="6" spans="1:15" ht="30" customHeight="1" x14ac:dyDescent="0.3">
      <c r="A6" s="1"/>
      <c r="B6" s="2" t="s">
        <v>3</v>
      </c>
      <c r="C6" s="27">
        <v>-100</v>
      </c>
      <c r="D6" s="27">
        <v>-105</v>
      </c>
      <c r="E6" s="27">
        <v>-110.25</v>
      </c>
      <c r="F6" s="27">
        <v>-115.76</v>
      </c>
      <c r="G6" s="27">
        <v>-121.55</v>
      </c>
      <c r="H6" s="27">
        <v>-127.63</v>
      </c>
      <c r="I6" s="27">
        <v>-134.01</v>
      </c>
      <c r="J6" s="27"/>
      <c r="K6" s="27"/>
      <c r="L6" s="27"/>
      <c r="M6" s="27"/>
      <c r="N6" s="27"/>
      <c r="O6" s="28">
        <f t="shared" ref="O6:O8" si="0">SUM(C6:N6)</f>
        <v>-814.19999999999993</v>
      </c>
    </row>
    <row r="7" spans="1:15" ht="30" customHeight="1" x14ac:dyDescent="0.3">
      <c r="A7" s="1"/>
      <c r="B7" s="5" t="s">
        <v>4</v>
      </c>
      <c r="C7" s="29">
        <f>IFERROR(C5+C6,"")</f>
        <v>14059</v>
      </c>
      <c r="D7" s="29">
        <f t="shared" ref="D7:N7" si="1">IFERROR(D5+D6,"")</f>
        <v>24875.75</v>
      </c>
      <c r="E7" s="29">
        <f t="shared" si="1"/>
        <v>15531.93</v>
      </c>
      <c r="F7" s="29">
        <f t="shared" si="1"/>
        <v>-17675.27</v>
      </c>
      <c r="G7" s="29">
        <f t="shared" si="1"/>
        <v>16922.419999999998</v>
      </c>
      <c r="H7" s="29">
        <f t="shared" si="1"/>
        <v>19087.959999999995</v>
      </c>
      <c r="I7" s="29">
        <f t="shared" si="1"/>
        <v>18948.349999999999</v>
      </c>
      <c r="J7" s="29" t="str">
        <f t="shared" si="1"/>
        <v/>
      </c>
      <c r="K7" s="29" t="str">
        <f t="shared" si="1"/>
        <v/>
      </c>
      <c r="L7" s="29" t="str">
        <f t="shared" si="1"/>
        <v/>
      </c>
      <c r="M7" s="29" t="str">
        <f t="shared" si="1"/>
        <v/>
      </c>
      <c r="N7" s="29" t="str">
        <f t="shared" si="1"/>
        <v/>
      </c>
      <c r="O7" s="30">
        <f t="shared" si="0"/>
        <v>91750.139999999985</v>
      </c>
    </row>
    <row r="8" spans="1:15" ht="30" customHeight="1" x14ac:dyDescent="0.3">
      <c r="A8" s="1"/>
      <c r="B8" s="2" t="s">
        <v>5</v>
      </c>
      <c r="C8" s="27">
        <v>2400</v>
      </c>
      <c r="D8" s="27">
        <v>2500</v>
      </c>
      <c r="E8" s="27">
        <v>2600</v>
      </c>
      <c r="F8" s="27">
        <v>2700</v>
      </c>
      <c r="G8" s="27">
        <v>2900</v>
      </c>
      <c r="H8" s="27">
        <v>3000</v>
      </c>
      <c r="I8" s="27">
        <v>3200</v>
      </c>
      <c r="J8" s="27"/>
      <c r="K8" s="27"/>
      <c r="L8" s="27"/>
      <c r="M8" s="27"/>
      <c r="N8" s="27"/>
      <c r="O8" s="28">
        <f t="shared" si="0"/>
        <v>19300</v>
      </c>
    </row>
    <row r="9" spans="1:15" ht="30" customHeight="1" x14ac:dyDescent="0.3">
      <c r="A9" s="1"/>
      <c r="B9" s="6" t="s">
        <v>6</v>
      </c>
      <c r="C9" s="31">
        <f>IFERROR(C7-C8,"")</f>
        <v>11659</v>
      </c>
      <c r="D9" s="31">
        <f t="shared" ref="D9:O9" si="2">IFERROR(D7-D8,"")</f>
        <v>22375.75</v>
      </c>
      <c r="E9" s="31">
        <f t="shared" si="2"/>
        <v>12931.93</v>
      </c>
      <c r="F9" s="31">
        <f t="shared" si="2"/>
        <v>-20375.27</v>
      </c>
      <c r="G9" s="31">
        <f t="shared" si="2"/>
        <v>14022.419999999998</v>
      </c>
      <c r="H9" s="31">
        <f t="shared" si="2"/>
        <v>16087.959999999995</v>
      </c>
      <c r="I9" s="31">
        <f t="shared" si="2"/>
        <v>15748.349999999999</v>
      </c>
      <c r="J9" s="31" t="str">
        <f t="shared" si="2"/>
        <v/>
      </c>
      <c r="K9" s="31" t="str">
        <f t="shared" si="2"/>
        <v/>
      </c>
      <c r="L9" s="31" t="str">
        <f t="shared" si="2"/>
        <v/>
      </c>
      <c r="M9" s="31" t="str">
        <f t="shared" si="2"/>
        <v/>
      </c>
      <c r="N9" s="31" t="str">
        <f t="shared" si="2"/>
        <v/>
      </c>
      <c r="O9" s="32">
        <f t="shared" si="2"/>
        <v>72450.139999999985</v>
      </c>
    </row>
  </sheetData>
  <dataConsolidate/>
  <mergeCells count="6">
    <mergeCell ref="B3:O3"/>
    <mergeCell ref="C2:K2"/>
    <mergeCell ref="L1:O1"/>
    <mergeCell ref="L2:O2"/>
    <mergeCell ref="B1:B2"/>
    <mergeCell ref="C1:K1"/>
  </mergeCells>
  <dataValidations xWindow="289" yWindow="599" count="11">
    <dataValidation allowBlank="1" showInputMessage="1" showErrorMessage="1" prompt="Maak op dit werkblad een winst- en verliesoverzicht. Voer in cel B1 het jaar en in cel C2 de bedrijfsnaam in. Netto inkomsten worden automatisch berekend in cel L2. Cel B3 bevat de grafiek" sqref="A1"/>
    <dataValidation allowBlank="1" showInputMessage="1" prompt="Deze cel bevat de titel van dit werkblad. Voer in de onderstaande cel de bedrijfsnaam in" sqref="C1:K1"/>
    <dataValidation allowBlank="1" showInputMessage="1" showErrorMessage="1" prompt="Netto inkomsten worden automatisch berekend in de cel hieronder" sqref="L1:O1"/>
    <dataValidation allowBlank="1" showInputMessage="1" showErrorMessage="1" prompt="Inkomsten uit bedrijfsactiviteiten worden automatisch berekend in de cellen rechts. Voer in de cellen C6 tot en met O6 de rentebaten als uitgaven in" sqref="B5"/>
    <dataValidation allowBlank="1" showInputMessage="1" showErrorMessage="1" prompt="Voer in de cellen rechts de rentebaten als uitgaven in Inkomsten vóór inkomstenbelasting worden automatisch berekend in de cellen C7 tot en met O7" sqref="B6"/>
    <dataValidation allowBlank="1" showInputMessage="1" showErrorMessage="1" prompt="Inkomsten vóór inkomstenbelasting worden automatisch berekend in de cellen rechts. Voer in de cellen C8 tot en met O8 de kosten inkomstenbelasting in" sqref="B7"/>
    <dataValidation allowBlank="1" showInputMessage="1" showErrorMessage="1" prompt="Voer in de cellen rechts de kosten inkomstenbelasting in. Netto inkomsten worden automatisch berekend in de cellen C9 tot en O9" sqref="B8"/>
    <dataValidation allowBlank="1" showInputMessage="1" showErrorMessage="1" prompt="Netto inkomsten worden automatisch berekend in de cellen rechts" sqref="B9"/>
    <dataValidation allowBlank="1" showInputMessage="1" showErrorMessage="1" prompt="Voer in deze cel het jaar in" sqref="B1"/>
    <dataValidation allowBlank="1" showInputMessage="1" showErrorMessage="1" prompt="Netto inkomsten worden automatisch berekend in deze cel Voer de inkomstengegevens in de tabel Inkomsten in en de bedrijfskosten in de tabel Uitgaven" sqref="L2:O2"/>
    <dataValidation allowBlank="1" showInputMessage="1" showErrorMessage="1" prompt="Voer in deze cel de bedrijfsnaam in. Netto inkomsten worden automatisch berekend in de cel rechts" sqref="C2:K2"/>
  </dataValidations>
  <printOptions horizontalCentered="1"/>
  <pageMargins left="0.25" right="0.25" top="0.75" bottom="0.75" header="0.3" footer="0.3"/>
  <pageSetup paperSize="9" scale="74" fitToHeight="0" orientation="landscape" r:id="rId1"/>
  <headerFooter differentFirst="1">
    <oddFooter>&amp;C&amp;K03+000Page &amp;P of &amp;N</oddFooter>
  </headerFooter>
  <ignoredErrors>
    <ignoredError sqref="O6:O8 J9:N9 J7:N7" emptyCellReference="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O12"/>
  <sheetViews>
    <sheetView showGridLines="0" workbookViewId="0"/>
  </sheetViews>
  <sheetFormatPr defaultRowHeight="30" customHeight="1" x14ac:dyDescent="0.3"/>
  <cols>
    <col min="1" max="1" width="1.875" customWidth="1"/>
    <col min="2" max="2" width="35" customWidth="1"/>
    <col min="3" max="14" width="10" customWidth="1"/>
    <col min="15" max="15" width="20.25" customWidth="1"/>
    <col min="16" max="16" width="2.625" customWidth="1"/>
  </cols>
  <sheetData>
    <row r="1" spans="1:15" s="7" customFormat="1" ht="30" customHeight="1" x14ac:dyDescent="0.3">
      <c r="A1" s="39"/>
      <c r="B1" s="37" t="str">
        <f>Bedrijfskosten!B1:B2</f>
        <v>JAAR</v>
      </c>
      <c r="C1" s="38" t="s">
        <v>33</v>
      </c>
      <c r="D1" s="38"/>
      <c r="E1" s="38"/>
      <c r="F1" s="38"/>
      <c r="G1" s="38"/>
      <c r="H1" s="38"/>
      <c r="I1" s="38"/>
      <c r="J1" s="38"/>
      <c r="K1" s="38"/>
      <c r="L1"/>
      <c r="M1"/>
      <c r="N1"/>
      <c r="O1"/>
    </row>
    <row r="2" spans="1:15" ht="65.099999999999994" customHeight="1" x14ac:dyDescent="0.3">
      <c r="A2" s="1"/>
      <c r="B2" s="37"/>
      <c r="C2" s="34" t="str">
        <f>'Winst en verlies'!C2:K2</f>
        <v>BEDRIJFSNAAM</v>
      </c>
      <c r="D2" s="34"/>
      <c r="E2" s="34"/>
      <c r="F2" s="34"/>
      <c r="G2" s="34"/>
      <c r="H2" s="34"/>
      <c r="I2" s="34"/>
      <c r="J2" s="34"/>
      <c r="K2" s="34"/>
    </row>
    <row r="3" spans="1:15" ht="30" customHeight="1" x14ac:dyDescent="0.3">
      <c r="A3" s="4"/>
      <c r="B3" s="13" t="s">
        <v>23</v>
      </c>
      <c r="C3" s="14" t="s">
        <v>9</v>
      </c>
      <c r="D3" s="14" t="s">
        <v>10</v>
      </c>
      <c r="E3" s="14" t="s">
        <v>11</v>
      </c>
      <c r="F3" s="14" t="s">
        <v>12</v>
      </c>
      <c r="G3" s="14" t="s">
        <v>13</v>
      </c>
      <c r="H3" s="14" t="s">
        <v>14</v>
      </c>
      <c r="I3" s="14" t="s">
        <v>15</v>
      </c>
      <c r="J3" s="14" t="s">
        <v>16</v>
      </c>
      <c r="K3" s="14" t="s">
        <v>17</v>
      </c>
      <c r="L3" s="14" t="s">
        <v>19</v>
      </c>
      <c r="M3" s="14" t="s">
        <v>20</v>
      </c>
      <c r="N3" s="14" t="s">
        <v>21</v>
      </c>
      <c r="O3" s="14" t="s">
        <v>22</v>
      </c>
    </row>
    <row r="4" spans="1:15" ht="30" customHeight="1" x14ac:dyDescent="0.3">
      <c r="A4" s="1"/>
      <c r="B4" s="10" t="s">
        <v>24</v>
      </c>
      <c r="C4" s="17">
        <v>50000</v>
      </c>
      <c r="D4" s="17">
        <v>63098</v>
      </c>
      <c r="E4" s="17">
        <v>55125</v>
      </c>
      <c r="F4" s="17">
        <v>23881</v>
      </c>
      <c r="G4" s="17">
        <v>60775.31</v>
      </c>
      <c r="H4" s="17">
        <v>63814.080000000002</v>
      </c>
      <c r="I4" s="17">
        <v>67004.78</v>
      </c>
      <c r="J4" s="17">
        <v>89000</v>
      </c>
      <c r="K4" s="17"/>
      <c r="L4" s="17"/>
      <c r="M4" s="17"/>
      <c r="N4" s="17"/>
      <c r="O4" s="17">
        <f>SUM(C4:N4)</f>
        <v>472698.17000000004</v>
      </c>
    </row>
    <row r="5" spans="1:15" ht="30" customHeight="1" x14ac:dyDescent="0.3">
      <c r="A5" s="1"/>
      <c r="B5" s="10" t="s">
        <v>25</v>
      </c>
      <c r="C5" s="17">
        <v>0</v>
      </c>
      <c r="D5" s="17">
        <v>-500</v>
      </c>
      <c r="E5" s="17">
        <v>0</v>
      </c>
      <c r="F5" s="17">
        <v>0</v>
      </c>
      <c r="G5" s="17">
        <v>-234</v>
      </c>
      <c r="H5" s="17">
        <v>0</v>
      </c>
      <c r="I5" s="17">
        <v>0</v>
      </c>
      <c r="J5" s="17">
        <v>-300</v>
      </c>
      <c r="K5" s="17"/>
      <c r="L5" s="17"/>
      <c r="M5" s="17"/>
      <c r="N5" s="17"/>
      <c r="O5" s="17">
        <f t="shared" ref="O5:O11" si="0">SUM(C5:N5)</f>
        <v>-1034</v>
      </c>
    </row>
    <row r="6" spans="1:15" ht="30" customHeight="1" x14ac:dyDescent="0.3">
      <c r="A6" s="1"/>
      <c r="B6" s="10" t="s">
        <v>26</v>
      </c>
      <c r="C6" s="17">
        <v>-5000</v>
      </c>
      <c r="D6" s="17">
        <v>-5250</v>
      </c>
      <c r="E6" s="17">
        <v>-5513</v>
      </c>
      <c r="F6" s="17">
        <v>-5788</v>
      </c>
      <c r="G6" s="17">
        <v>-6078</v>
      </c>
      <c r="H6" s="17">
        <v>-5324</v>
      </c>
      <c r="I6" s="17">
        <v>-6700</v>
      </c>
      <c r="J6" s="17">
        <v>-400</v>
      </c>
      <c r="K6" s="17"/>
      <c r="L6" s="17"/>
      <c r="M6" s="17"/>
      <c r="N6" s="17"/>
      <c r="O6" s="17">
        <f t="shared" si="0"/>
        <v>-40053</v>
      </c>
    </row>
    <row r="7" spans="1:15" ht="30" customHeight="1" x14ac:dyDescent="0.3">
      <c r="A7" s="1"/>
      <c r="B7" s="10" t="s">
        <v>27</v>
      </c>
      <c r="C7" s="17">
        <v>0</v>
      </c>
      <c r="D7" s="17">
        <v>0</v>
      </c>
      <c r="E7" s="17">
        <v>0</v>
      </c>
      <c r="F7" s="17">
        <v>0</v>
      </c>
      <c r="G7" s="17">
        <v>0</v>
      </c>
      <c r="H7" s="17">
        <v>0</v>
      </c>
      <c r="I7" s="17">
        <v>0</v>
      </c>
      <c r="J7" s="17">
        <v>2000</v>
      </c>
      <c r="K7" s="17"/>
      <c r="L7" s="17"/>
      <c r="M7" s="17"/>
      <c r="N7" s="17"/>
      <c r="O7" s="17">
        <f t="shared" si="0"/>
        <v>2000</v>
      </c>
    </row>
    <row r="8" spans="1:15" ht="30" customHeight="1" x14ac:dyDescent="0.3">
      <c r="A8" s="1"/>
      <c r="B8" s="10" t="s">
        <v>28</v>
      </c>
      <c r="C8" s="17">
        <v>0</v>
      </c>
      <c r="D8" s="17">
        <v>0</v>
      </c>
      <c r="E8" s="17">
        <v>0</v>
      </c>
      <c r="F8" s="17">
        <v>0</v>
      </c>
      <c r="G8" s="17">
        <v>0</v>
      </c>
      <c r="H8" s="17">
        <v>0</v>
      </c>
      <c r="I8" s="17">
        <v>0</v>
      </c>
      <c r="J8" s="17"/>
      <c r="K8" s="17"/>
      <c r="L8" s="17"/>
      <c r="M8" s="17"/>
      <c r="N8" s="17"/>
      <c r="O8" s="17">
        <f t="shared" si="0"/>
        <v>0</v>
      </c>
    </row>
    <row r="9" spans="1:15" ht="30" customHeight="1" x14ac:dyDescent="0.3">
      <c r="A9" s="1"/>
      <c r="B9" s="10" t="s">
        <v>29</v>
      </c>
      <c r="C9" s="17">
        <v>0</v>
      </c>
      <c r="D9" s="17">
        <v>0</v>
      </c>
      <c r="E9" s="17">
        <v>0</v>
      </c>
      <c r="F9" s="17">
        <v>0</v>
      </c>
      <c r="G9" s="17">
        <v>0</v>
      </c>
      <c r="H9" s="17">
        <v>0</v>
      </c>
      <c r="I9" s="17">
        <v>0</v>
      </c>
      <c r="J9" s="17"/>
      <c r="K9" s="17"/>
      <c r="L9" s="17"/>
      <c r="M9" s="17"/>
      <c r="N9" s="17"/>
      <c r="O9" s="17">
        <f t="shared" si="0"/>
        <v>0</v>
      </c>
    </row>
    <row r="10" spans="1:15" ht="30" customHeight="1" x14ac:dyDescent="0.3">
      <c r="A10" s="1"/>
      <c r="B10" s="10" t="s">
        <v>30</v>
      </c>
      <c r="C10" s="18">
        <f>IF(SUM(C4:C9)=0,"",SUM(C4:C9))</f>
        <v>45000</v>
      </c>
      <c r="D10" s="18">
        <f t="shared" ref="D10:N10" si="1">IF(SUM(D4:D9)=0,"",SUM(D4:D9))</f>
        <v>57348</v>
      </c>
      <c r="E10" s="18">
        <f t="shared" si="1"/>
        <v>49612</v>
      </c>
      <c r="F10" s="18">
        <f t="shared" si="1"/>
        <v>18093</v>
      </c>
      <c r="G10" s="18">
        <f t="shared" si="1"/>
        <v>54463.31</v>
      </c>
      <c r="H10" s="18">
        <f t="shared" si="1"/>
        <v>58490.080000000002</v>
      </c>
      <c r="I10" s="18">
        <f t="shared" si="1"/>
        <v>60304.78</v>
      </c>
      <c r="J10" s="18">
        <f t="shared" si="1"/>
        <v>90300</v>
      </c>
      <c r="K10" s="18" t="str">
        <f t="shared" si="1"/>
        <v/>
      </c>
      <c r="L10" s="18" t="str">
        <f t="shared" si="1"/>
        <v/>
      </c>
      <c r="M10" s="18" t="str">
        <f t="shared" si="1"/>
        <v/>
      </c>
      <c r="N10" s="18" t="str">
        <f t="shared" si="1"/>
        <v/>
      </c>
      <c r="O10" s="19">
        <f>SUBTOTAL(109,Inkomsten[JTD])</f>
        <v>433611.17000000004</v>
      </c>
    </row>
    <row r="11" spans="1:15" ht="30" customHeight="1" x14ac:dyDescent="0.3">
      <c r="A11" s="1"/>
      <c r="B11" s="9" t="s">
        <v>31</v>
      </c>
      <c r="C11" s="20">
        <v>20000</v>
      </c>
      <c r="D11" s="20">
        <v>21000</v>
      </c>
      <c r="E11" s="20">
        <v>22050</v>
      </c>
      <c r="F11" s="20">
        <v>23152.5</v>
      </c>
      <c r="G11" s="20">
        <v>24310.13</v>
      </c>
      <c r="H11" s="20">
        <v>25525.63</v>
      </c>
      <c r="I11" s="20">
        <v>26801.91</v>
      </c>
      <c r="J11" s="20">
        <v>48654</v>
      </c>
      <c r="K11" s="20"/>
      <c r="L11" s="20"/>
      <c r="M11" s="20"/>
      <c r="N11" s="20"/>
      <c r="O11" s="20">
        <f t="shared" si="0"/>
        <v>211494.17</v>
      </c>
    </row>
    <row r="12" spans="1:15" ht="30" customHeight="1" x14ac:dyDescent="0.3">
      <c r="B12" s="3" t="s">
        <v>32</v>
      </c>
      <c r="C12" s="21">
        <f>IFERROR(C10-C11,"")</f>
        <v>25000</v>
      </c>
      <c r="D12" s="21">
        <f t="shared" ref="D12:N12" si="2">IFERROR(D10-D11,"")</f>
        <v>36348</v>
      </c>
      <c r="E12" s="21">
        <f t="shared" si="2"/>
        <v>27562</v>
      </c>
      <c r="F12" s="21">
        <f t="shared" si="2"/>
        <v>-5059.5</v>
      </c>
      <c r="G12" s="21">
        <f t="shared" si="2"/>
        <v>30153.179999999997</v>
      </c>
      <c r="H12" s="21">
        <f t="shared" si="2"/>
        <v>32964.449999999997</v>
      </c>
      <c r="I12" s="21">
        <f t="shared" si="2"/>
        <v>33502.869999999995</v>
      </c>
      <c r="J12" s="21">
        <f t="shared" si="2"/>
        <v>41646</v>
      </c>
      <c r="K12" s="21" t="str">
        <f t="shared" ref="K12" si="3">IFERROR(K10-K11,"")</f>
        <v/>
      </c>
      <c r="L12" s="21" t="str">
        <f t="shared" ref="L12" si="4">IFERROR(L10-L11,"")</f>
        <v/>
      </c>
      <c r="M12" s="21" t="str">
        <f t="shared" ref="M12" si="5">IFERROR(M10-M11,"")</f>
        <v/>
      </c>
      <c r="N12" s="21" t="str">
        <f t="shared" ref="N12" si="6">IFERROR(N10-N11,"")</f>
        <v/>
      </c>
      <c r="O12" s="21">
        <f t="shared" ref="O12" si="7">IFERROR(O10-O11,"")</f>
        <v>222117.00000000003</v>
      </c>
    </row>
  </sheetData>
  <dataConsolidate/>
  <mergeCells count="3">
    <mergeCell ref="B1:B2"/>
    <mergeCell ref="C1:K1"/>
    <mergeCell ref="C2:K2"/>
  </mergeCells>
  <dataValidations count="9">
    <dataValidation allowBlank="1" showInputMessage="1" showErrorMessage="1" prompt="Voer op dit werkblad de inkomsten uit verschillende bronnen in de tabel Inkomsten in. Brutowinst wordt automatisch berekend" sqref="A1"/>
    <dataValidation allowBlank="1" showInputMessage="1" prompt="Deze cel bevat de titel van dit werkblad. Bedrijfsnaam wordt automatisch bijgewerkt in de onderstaande cel" sqref="C1:K1"/>
    <dataValidation allowBlank="1" showInputMessage="1" showErrorMessage="1" prompt="Voer in deze kolom onder deze koptekst de inkomsten voor deze maand in" sqref="C3:N3"/>
    <dataValidation allowBlank="1" showInputMessage="1" showErrorMessage="1" prompt="Brutowinst wordt automatisch berekend in de cellen aan de rechterkant" sqref="B12"/>
    <dataValidation allowBlank="1" showInputMessage="1" showErrorMessage="1" prompt="Voer in de cellen rechts de Kostprijs verkoop in. Brutowinst wordt automatisch berekend in de onderstaande rij" sqref="B11"/>
    <dataValidation allowBlank="1" showInputMessage="1" showErrorMessage="1" prompt="Het bedrag sinds begin van het jaar wordt automatisch berekend in deze kolom onder deze koptekst Brutowinstcijfers bevinden zich onder de tabel bij Kostprijs verkoop" sqref="O3"/>
    <dataValidation allowBlank="1" showInputMessage="1" showErrorMessage="1" prompt="Voer in deze kolom onder deze koptekst de inkomstenposten in of pas ze aan. Voer in deze rij rechts de inkomsten onder elke maand in" sqref="B3"/>
    <dataValidation allowBlank="1" showInputMessage="1" showErrorMessage="1" prompt="Jaar in deze cel en de bedrijfsnaam in cel C2 worden automatisch bijgewerkt" sqref="B1:B2"/>
    <dataValidation allowBlank="1" showInputMessage="1" showErrorMessage="1" prompt="Bedrijfsnaam wordt automatisch bijgewerkt in de deze cel. Voer in de onderstaande tabel de inkomstengegevens in" sqref="C2:K2"/>
  </dataValidations>
  <printOptions horizontalCentered="1"/>
  <pageMargins left="0.25" right="0.25" top="0.75" bottom="0.75" header="0.3" footer="0.3"/>
  <pageSetup paperSize="9" scale="75" fitToHeight="0" orientation="landscape" r:id="rId1"/>
  <headerFooter differentFirst="1">
    <oddFooter>&amp;C&amp;K03+000Page &amp;P of &amp;N</oddFooter>
  </headerFooter>
  <ignoredErrors>
    <ignoredError sqref="O11 O4:O9" emptyCellReference="1"/>
  </ignoredErrors>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O17"/>
  <sheetViews>
    <sheetView showGridLines="0" workbookViewId="0"/>
  </sheetViews>
  <sheetFormatPr defaultRowHeight="30" customHeight="1" x14ac:dyDescent="0.3"/>
  <cols>
    <col min="1" max="1" width="1.875" customWidth="1"/>
    <col min="2" max="2" width="35" customWidth="1"/>
    <col min="3" max="14" width="10" customWidth="1"/>
    <col min="15" max="15" width="20.25" customWidth="1"/>
    <col min="16" max="16" width="2.625" customWidth="1"/>
  </cols>
  <sheetData>
    <row r="1" spans="1:15" s="7" customFormat="1" ht="30" customHeight="1" x14ac:dyDescent="0.3">
      <c r="A1" s="1"/>
      <c r="B1" s="37" t="str">
        <f>'Winst en verlies'!B1:B2</f>
        <v>JAAR</v>
      </c>
      <c r="C1" s="38" t="s">
        <v>49</v>
      </c>
      <c r="D1" s="38"/>
      <c r="E1" s="38"/>
      <c r="F1" s="38"/>
      <c r="G1" s="38"/>
      <c r="H1" s="38"/>
      <c r="I1" s="38"/>
      <c r="J1" s="38"/>
      <c r="K1" s="38"/>
      <c r="L1"/>
      <c r="M1"/>
      <c r="N1"/>
      <c r="O1"/>
    </row>
    <row r="2" spans="1:15" ht="65.099999999999994" customHeight="1" x14ac:dyDescent="0.3">
      <c r="A2" s="1"/>
      <c r="B2" s="37"/>
      <c r="C2" s="34" t="str">
        <f>'Winst en verlies'!C2:K2</f>
        <v>BEDRIJFSNAAM</v>
      </c>
      <c r="D2" s="34"/>
      <c r="E2" s="34"/>
      <c r="F2" s="34"/>
      <c r="G2" s="34"/>
      <c r="H2" s="34"/>
      <c r="I2" s="34"/>
      <c r="J2" s="34"/>
      <c r="K2" s="34"/>
    </row>
    <row r="3" spans="1:15" ht="30" customHeight="1" x14ac:dyDescent="0.3">
      <c r="A3" s="4"/>
      <c r="B3" s="12" t="s">
        <v>34</v>
      </c>
      <c r="C3" s="15" t="s">
        <v>9</v>
      </c>
      <c r="D3" s="15" t="s">
        <v>10</v>
      </c>
      <c r="E3" s="15" t="s">
        <v>11</v>
      </c>
      <c r="F3" s="15" t="s">
        <v>12</v>
      </c>
      <c r="G3" s="15" t="s">
        <v>13</v>
      </c>
      <c r="H3" s="15" t="s">
        <v>14</v>
      </c>
      <c r="I3" s="15" t="s">
        <v>15</v>
      </c>
      <c r="J3" s="15" t="s">
        <v>16</v>
      </c>
      <c r="K3" s="15" t="s">
        <v>17</v>
      </c>
      <c r="L3" s="15" t="s">
        <v>19</v>
      </c>
      <c r="M3" s="15" t="s">
        <v>20</v>
      </c>
      <c r="N3" s="15" t="s">
        <v>21</v>
      </c>
      <c r="O3" s="15" t="s">
        <v>22</v>
      </c>
    </row>
    <row r="4" spans="1:15" ht="30" customHeight="1" x14ac:dyDescent="0.3">
      <c r="A4" s="1"/>
      <c r="B4" s="8" t="s">
        <v>35</v>
      </c>
      <c r="C4" s="22">
        <v>7500</v>
      </c>
      <c r="D4" s="22">
        <v>7875</v>
      </c>
      <c r="E4" s="22">
        <v>8268.75</v>
      </c>
      <c r="F4" s="22">
        <v>8682.19</v>
      </c>
      <c r="G4" s="22">
        <v>9116.2999999999993</v>
      </c>
      <c r="H4" s="22">
        <v>9572.11</v>
      </c>
      <c r="I4" s="22">
        <v>10050.719999999999</v>
      </c>
      <c r="J4" s="22"/>
      <c r="K4" s="22"/>
      <c r="L4" s="22"/>
      <c r="M4" s="22"/>
      <c r="N4" s="22"/>
      <c r="O4" s="23">
        <f t="shared" ref="O4:O16" si="0">SUM(C4:N4)</f>
        <v>61065.070000000007</v>
      </c>
    </row>
    <row r="5" spans="1:15" ht="30" customHeight="1" x14ac:dyDescent="0.3">
      <c r="A5" s="1"/>
      <c r="B5" s="8" t="s">
        <v>36</v>
      </c>
      <c r="C5" s="22">
        <v>500</v>
      </c>
      <c r="D5" s="22">
        <v>525</v>
      </c>
      <c r="E5" s="22">
        <v>551.25</v>
      </c>
      <c r="F5" s="22">
        <v>578.80999999999995</v>
      </c>
      <c r="G5" s="22">
        <v>607.75</v>
      </c>
      <c r="H5" s="22">
        <v>638.14</v>
      </c>
      <c r="I5" s="22">
        <v>670.05</v>
      </c>
      <c r="J5" s="22"/>
      <c r="K5" s="22"/>
      <c r="L5" s="22"/>
      <c r="M5" s="22"/>
      <c r="N5" s="22"/>
      <c r="O5" s="23">
        <f t="shared" si="0"/>
        <v>4071</v>
      </c>
    </row>
    <row r="6" spans="1:15" ht="30" customHeight="1" x14ac:dyDescent="0.3">
      <c r="A6" s="1"/>
      <c r="B6" s="8" t="s">
        <v>37</v>
      </c>
      <c r="C6" s="22">
        <v>1500</v>
      </c>
      <c r="D6" s="22">
        <v>1575</v>
      </c>
      <c r="E6" s="22">
        <v>1653.75</v>
      </c>
      <c r="F6" s="22">
        <v>1736.44</v>
      </c>
      <c r="G6" s="22">
        <v>1823.26</v>
      </c>
      <c r="H6" s="22">
        <v>1914.42</v>
      </c>
      <c r="I6" s="22">
        <v>2010.14</v>
      </c>
      <c r="J6" s="22"/>
      <c r="K6" s="22"/>
      <c r="L6" s="22"/>
      <c r="M6" s="22"/>
      <c r="N6" s="22"/>
      <c r="O6" s="23">
        <f>SUM(C6:N6)</f>
        <v>12213.01</v>
      </c>
    </row>
    <row r="7" spans="1:15" ht="30" customHeight="1" x14ac:dyDescent="0.3">
      <c r="A7" s="1"/>
      <c r="B7" s="8" t="s">
        <v>38</v>
      </c>
      <c r="C7" s="22">
        <v>475</v>
      </c>
      <c r="D7" s="22">
        <v>498.75</v>
      </c>
      <c r="E7" s="22">
        <v>523.69000000000005</v>
      </c>
      <c r="F7" s="22">
        <v>549.87</v>
      </c>
      <c r="G7" s="22">
        <v>577.37</v>
      </c>
      <c r="H7" s="22">
        <v>606.23</v>
      </c>
      <c r="I7" s="22">
        <v>636.54999999999995</v>
      </c>
      <c r="J7" s="22"/>
      <c r="K7" s="22"/>
      <c r="L7" s="22"/>
      <c r="M7" s="22"/>
      <c r="N7" s="22"/>
      <c r="O7" s="23">
        <f t="shared" si="0"/>
        <v>3867.46</v>
      </c>
    </row>
    <row r="8" spans="1:15" ht="30" customHeight="1" x14ac:dyDescent="0.3">
      <c r="A8" s="1"/>
      <c r="B8" s="8" t="s">
        <v>39</v>
      </c>
      <c r="C8" s="22">
        <v>123</v>
      </c>
      <c r="D8" s="22">
        <v>123</v>
      </c>
      <c r="E8" s="22">
        <v>123</v>
      </c>
      <c r="F8" s="22">
        <v>123</v>
      </c>
      <c r="G8" s="22">
        <v>123</v>
      </c>
      <c r="H8" s="22">
        <v>123</v>
      </c>
      <c r="I8" s="22">
        <v>123</v>
      </c>
      <c r="J8" s="22"/>
      <c r="K8" s="22"/>
      <c r="L8" s="22"/>
      <c r="M8" s="22"/>
      <c r="N8" s="22"/>
      <c r="O8" s="23">
        <f t="shared" si="0"/>
        <v>861</v>
      </c>
    </row>
    <row r="9" spans="1:15" ht="30" customHeight="1" x14ac:dyDescent="0.3">
      <c r="A9" s="1"/>
      <c r="B9" s="8" t="s">
        <v>40</v>
      </c>
      <c r="C9" s="22">
        <v>68</v>
      </c>
      <c r="D9" s="22">
        <v>68</v>
      </c>
      <c r="E9" s="22">
        <v>68</v>
      </c>
      <c r="F9" s="22">
        <v>68</v>
      </c>
      <c r="G9" s="22">
        <v>68</v>
      </c>
      <c r="H9" s="22">
        <v>68</v>
      </c>
      <c r="I9" s="22">
        <v>68</v>
      </c>
      <c r="J9" s="22"/>
      <c r="K9" s="22"/>
      <c r="L9" s="22"/>
      <c r="M9" s="22"/>
      <c r="N9" s="22"/>
      <c r="O9" s="23">
        <f t="shared" si="0"/>
        <v>476</v>
      </c>
    </row>
    <row r="10" spans="1:15" ht="30" customHeight="1" x14ac:dyDescent="0.3">
      <c r="A10" s="1"/>
      <c r="B10" s="8" t="s">
        <v>41</v>
      </c>
      <c r="C10" s="22">
        <v>125</v>
      </c>
      <c r="D10" s="22">
        <v>125</v>
      </c>
      <c r="E10" s="22">
        <v>125</v>
      </c>
      <c r="F10" s="22">
        <v>125</v>
      </c>
      <c r="G10" s="22">
        <v>125</v>
      </c>
      <c r="H10" s="22">
        <v>125</v>
      </c>
      <c r="I10" s="22">
        <v>125</v>
      </c>
      <c r="J10" s="22"/>
      <c r="K10" s="22"/>
      <c r="L10" s="22"/>
      <c r="M10" s="22"/>
      <c r="N10" s="22"/>
      <c r="O10" s="23">
        <f t="shared" si="0"/>
        <v>875</v>
      </c>
    </row>
    <row r="11" spans="1:15" ht="30" customHeight="1" x14ac:dyDescent="0.3">
      <c r="A11" s="1"/>
      <c r="B11" s="8" t="s">
        <v>42</v>
      </c>
      <c r="C11" s="22">
        <v>250</v>
      </c>
      <c r="D11" s="22">
        <v>262.5</v>
      </c>
      <c r="E11" s="22">
        <v>275.63</v>
      </c>
      <c r="F11" s="22">
        <v>289.41000000000003</v>
      </c>
      <c r="G11" s="22">
        <v>303.88</v>
      </c>
      <c r="H11" s="22">
        <v>319.07</v>
      </c>
      <c r="I11" s="22">
        <v>335.02</v>
      </c>
      <c r="J11" s="22"/>
      <c r="K11" s="22"/>
      <c r="L11" s="22"/>
      <c r="M11" s="22"/>
      <c r="N11" s="22"/>
      <c r="O11" s="23">
        <f>SUM(C11:N11)</f>
        <v>2035.51</v>
      </c>
    </row>
    <row r="12" spans="1:15" ht="30" customHeight="1" x14ac:dyDescent="0.3">
      <c r="A12" s="1"/>
      <c r="B12" s="8" t="s">
        <v>43</v>
      </c>
      <c r="C12" s="22">
        <v>100</v>
      </c>
      <c r="D12" s="22">
        <v>105</v>
      </c>
      <c r="E12" s="22">
        <v>110.25</v>
      </c>
      <c r="F12" s="22">
        <v>115.76</v>
      </c>
      <c r="G12" s="22">
        <v>121.55</v>
      </c>
      <c r="H12" s="22">
        <v>127.63</v>
      </c>
      <c r="I12" s="22">
        <v>134.01</v>
      </c>
      <c r="J12" s="22"/>
      <c r="K12" s="22"/>
      <c r="L12" s="22"/>
      <c r="M12" s="22"/>
      <c r="N12" s="22"/>
      <c r="O12" s="23">
        <f t="shared" si="0"/>
        <v>814.19999999999993</v>
      </c>
    </row>
    <row r="13" spans="1:15" ht="30" customHeight="1" x14ac:dyDescent="0.3">
      <c r="A13" s="1"/>
      <c r="B13" s="8" t="s">
        <v>44</v>
      </c>
      <c r="C13" s="22">
        <v>200</v>
      </c>
      <c r="D13" s="22">
        <v>210</v>
      </c>
      <c r="E13" s="22">
        <v>220.5</v>
      </c>
      <c r="F13" s="22">
        <v>231.53</v>
      </c>
      <c r="G13" s="22">
        <v>243.1</v>
      </c>
      <c r="H13" s="22">
        <v>255.26</v>
      </c>
      <c r="I13" s="22">
        <v>268.02</v>
      </c>
      <c r="J13" s="22"/>
      <c r="K13" s="22"/>
      <c r="L13" s="22"/>
      <c r="M13" s="22"/>
      <c r="N13" s="22"/>
      <c r="O13" s="23">
        <f t="shared" si="0"/>
        <v>1628.4099999999999</v>
      </c>
    </row>
    <row r="14" spans="1:15" ht="30" customHeight="1" x14ac:dyDescent="0.3">
      <c r="A14" s="1"/>
      <c r="B14" s="8" t="s">
        <v>45</v>
      </c>
      <c r="C14" s="22">
        <v>0</v>
      </c>
      <c r="D14" s="22">
        <v>0</v>
      </c>
      <c r="E14" s="22">
        <v>0</v>
      </c>
      <c r="F14" s="22">
        <v>0</v>
      </c>
      <c r="G14" s="22">
        <v>0</v>
      </c>
      <c r="H14" s="22">
        <v>0</v>
      </c>
      <c r="I14" s="22">
        <v>0</v>
      </c>
      <c r="J14" s="22"/>
      <c r="K14" s="22"/>
      <c r="L14" s="22"/>
      <c r="M14" s="22"/>
      <c r="N14" s="22"/>
      <c r="O14" s="23">
        <f t="shared" si="0"/>
        <v>0</v>
      </c>
    </row>
    <row r="15" spans="1:15" ht="30" customHeight="1" x14ac:dyDescent="0.3">
      <c r="A15" s="1"/>
      <c r="B15" s="8" t="s">
        <v>46</v>
      </c>
      <c r="C15" s="22">
        <v>0</v>
      </c>
      <c r="D15" s="22">
        <v>0</v>
      </c>
      <c r="E15" s="22">
        <v>0</v>
      </c>
      <c r="F15" s="22">
        <v>0</v>
      </c>
      <c r="G15" s="22">
        <v>0</v>
      </c>
      <c r="H15" s="22">
        <v>0</v>
      </c>
      <c r="I15" s="22">
        <v>0</v>
      </c>
      <c r="J15" s="22"/>
      <c r="K15" s="22"/>
      <c r="L15" s="22"/>
      <c r="M15" s="22"/>
      <c r="N15" s="22"/>
      <c r="O15" s="23">
        <f t="shared" si="0"/>
        <v>0</v>
      </c>
    </row>
    <row r="16" spans="1:15" ht="30" customHeight="1" x14ac:dyDescent="0.3">
      <c r="A16" s="1"/>
      <c r="B16" s="8" t="s">
        <v>47</v>
      </c>
      <c r="C16" s="22">
        <v>0</v>
      </c>
      <c r="D16" s="22">
        <v>0</v>
      </c>
      <c r="E16" s="22">
        <v>0</v>
      </c>
      <c r="F16" s="22">
        <v>0</v>
      </c>
      <c r="G16" s="22">
        <v>0</v>
      </c>
      <c r="H16" s="22">
        <v>0</v>
      </c>
      <c r="I16" s="22">
        <v>0</v>
      </c>
      <c r="J16" s="22"/>
      <c r="K16" s="22"/>
      <c r="L16" s="22"/>
      <c r="M16" s="22"/>
      <c r="N16" s="22"/>
      <c r="O16" s="23">
        <f t="shared" si="0"/>
        <v>0</v>
      </c>
    </row>
    <row r="17" spans="2:15" ht="30" customHeight="1" x14ac:dyDescent="0.3">
      <c r="B17" s="8" t="s">
        <v>48</v>
      </c>
      <c r="C17" s="24">
        <f>IF(SUM(C4:C16)=0,"",SUM(C4:C16))</f>
        <v>10841</v>
      </c>
      <c r="D17" s="24">
        <f t="shared" ref="D17:N17" si="1">IF(SUM(D4:D16)=0,"",SUM(D4:D16))</f>
        <v>11367.25</v>
      </c>
      <c r="E17" s="24">
        <f t="shared" si="1"/>
        <v>11919.82</v>
      </c>
      <c r="F17" s="24">
        <f t="shared" si="1"/>
        <v>12500.010000000002</v>
      </c>
      <c r="G17" s="24">
        <f t="shared" si="1"/>
        <v>13109.21</v>
      </c>
      <c r="H17" s="24">
        <f t="shared" si="1"/>
        <v>13748.859999999999</v>
      </c>
      <c r="I17" s="24">
        <f t="shared" si="1"/>
        <v>14420.509999999998</v>
      </c>
      <c r="J17" s="24" t="str">
        <f t="shared" si="1"/>
        <v/>
      </c>
      <c r="K17" s="24" t="str">
        <f t="shared" si="1"/>
        <v/>
      </c>
      <c r="L17" s="24" t="str">
        <f t="shared" si="1"/>
        <v/>
      </c>
      <c r="M17" s="24" t="str">
        <f t="shared" si="1"/>
        <v/>
      </c>
      <c r="N17" s="24" t="str">
        <f t="shared" si="1"/>
        <v/>
      </c>
      <c r="O17" s="25">
        <f>SUBTOTAL(109,Uitgaven[JTD])</f>
        <v>87906.66</v>
      </c>
    </row>
  </sheetData>
  <dataConsolidate/>
  <mergeCells count="3">
    <mergeCell ref="B1:B2"/>
    <mergeCell ref="C1:K1"/>
    <mergeCell ref="C2:K2"/>
  </mergeCells>
  <dataValidations count="7">
    <dataValidation allowBlank="1" showInputMessage="1" showErrorMessage="1" prompt="Voer in deze kolom onder deze koptekst de bedrijfskosten voor deze maand in" sqref="C3:N3"/>
    <dataValidation allowBlank="1" showInputMessage="1" showErrorMessage="1" prompt="Het bedrag sinds begin van het jaar wordt automatisch berekend in deze kolom onder deze koptekst De rij aan het eind van de tabel bevat de totale kosten voor bedrijfsactiviteiten" sqref="O3"/>
    <dataValidation allowBlank="1" showInputMessage="1" showErrorMessage="1" prompt="Voer in deze kolom onder deze koptekst de operationele kostenposten voor deze maand in of pas ze aan" sqref="B3"/>
    <dataValidation allowBlank="1" showInputMessage="1" prompt="Deze cel bevat de titel van dit werkblad. Bedrijfsnaam wordt automatisch bijgewerkt in de onderstaande cel" sqref="C1:K1"/>
    <dataValidation allowBlank="1" showInputMessage="1" showErrorMessage="1" prompt="Voer op dit werkblad de bedrijfskosten in de tabel Uitgaven in. Totaal wordt automatisch berekend" sqref="A1"/>
    <dataValidation allowBlank="1" showInputMessage="1" showErrorMessage="1" prompt="Jaar in deze cel en de bedrijfsnaam in cel C2 worden automatisch bijgewerkt" sqref="B1:B2"/>
    <dataValidation allowBlank="1" showInputMessage="1" showErrorMessage="1" prompt="Bedrijfsnaam wordt automatisch bijgewerkt in de deze cel. Voer in de onderstaande tabel de uitgavengegevens in" sqref="C2:K2"/>
  </dataValidations>
  <printOptions horizontalCentered="1"/>
  <pageMargins left="0.25" right="0.25" top="0.75" bottom="0.75" header="0.3" footer="0.3"/>
  <pageSetup paperSize="9" scale="75" fitToHeight="0" orientation="landscape" r:id="rId1"/>
  <headerFooter differentFirst="1">
    <oddFooter>&amp;C&amp;K03+000Page &amp;P of &amp;N</oddFooter>
  </headerFooter>
  <ignoredErrors>
    <ignoredError sqref="O4:O16" emptyCellReference="1"/>
  </ignoredErrors>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3</vt:i4>
      </vt:variant>
      <vt:variant>
        <vt:lpstr>Benoemde bereiken</vt:lpstr>
      </vt:variant>
      <vt:variant>
        <vt:i4>4</vt:i4>
      </vt:variant>
    </vt:vector>
  </HeadingPairs>
  <TitlesOfParts>
    <vt:vector size="7" baseType="lpstr">
      <vt:lpstr>Winst en verlies</vt:lpstr>
      <vt:lpstr>Inkomsten</vt:lpstr>
      <vt:lpstr>Bedrijfskosten</vt:lpstr>
      <vt:lpstr>Bedrijfskosten!Afdruktitels</vt:lpstr>
      <vt:lpstr>Inkomsten!Afdruktitels</vt:lpstr>
      <vt:lpstr>'Winst en verlies'!Afdruktitels</vt:lpstr>
      <vt:lpstr>Nettoinkomsten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NLD</dc:creator>
  <cp:lastModifiedBy>NLD</cp:lastModifiedBy>
  <dcterms:created xsi:type="dcterms:W3CDTF">2018-02-27T04:33:55Z</dcterms:created>
  <dcterms:modified xsi:type="dcterms:W3CDTF">2018-04-25T06:54:46Z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42aa342-8706-4288-bd11-ebb85995028c_Enabled">
    <vt:lpwstr>True</vt:lpwstr>
  </property>
  <property fmtid="{D5CDD505-2E9C-101B-9397-08002B2CF9AE}" pid="3" name="MSIP_Label_f42aa342-8706-4288-bd11-ebb85995028c_SiteId">
    <vt:lpwstr>72f988bf-86f1-41af-91ab-2d7cd011db47</vt:lpwstr>
  </property>
  <property fmtid="{D5CDD505-2E9C-101B-9397-08002B2CF9AE}" pid="4" name="MSIP_Label_f42aa342-8706-4288-bd11-ebb85995028c_Owner">
    <vt:lpwstr>v-audrs@microsoft.com</vt:lpwstr>
  </property>
  <property fmtid="{D5CDD505-2E9C-101B-9397-08002B2CF9AE}" pid="5" name="MSIP_Label_f42aa342-8706-4288-bd11-ebb85995028c_SetDate">
    <vt:lpwstr>2018-02-27T04:33:58.1250501Z</vt:lpwstr>
  </property>
  <property fmtid="{D5CDD505-2E9C-101B-9397-08002B2CF9AE}" pid="6" name="MSIP_Label_f42aa342-8706-4288-bd11-ebb85995028c_Name">
    <vt:lpwstr>General</vt:lpwstr>
  </property>
  <property fmtid="{D5CDD505-2E9C-101B-9397-08002B2CF9AE}" pid="7" name="MSIP_Label_f42aa342-8706-4288-bd11-ebb85995028c_Application">
    <vt:lpwstr>Microsoft Azure Information Protection</vt:lpwstr>
  </property>
  <property fmtid="{D5CDD505-2E9C-101B-9397-08002B2CF9AE}" pid="8" name="MSIP_Label_f42aa342-8706-4288-bd11-ebb85995028c_Extended_MSFT_Method">
    <vt:lpwstr>Automatic</vt:lpwstr>
  </property>
  <property fmtid="{D5CDD505-2E9C-101B-9397-08002B2CF9AE}" pid="9" name="Sensitivity">
    <vt:lpwstr>General</vt:lpwstr>
  </property>
</Properties>
</file>