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680" windowHeight="12495"/>
  </bookViews>
  <sheets>
    <sheet name="Milepæler" sheetId="1" r:id="rId1"/>
    <sheet name="Veikart" sheetId="4" r:id="rId2"/>
    <sheet name="Om" sheetId="2" r:id="rId3"/>
    <sheet name="Diagramdata" sheetId="5" state="hidden" r:id="rId4"/>
  </sheets>
  <definedNames>
    <definedName name="Diagramår">YEAR(Diagramdata!$B$4)</definedName>
    <definedName name="_xlnm.Print_Titles" localSheetId="0">Milepæler!$2:$2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C5" i="5" s="1"/>
  <c r="B5" i="1"/>
  <c r="B6" i="1"/>
  <c r="B7" i="1"/>
  <c r="B8" i="1"/>
  <c r="B9" i="1"/>
  <c r="B10" i="1"/>
  <c r="B11" i="1"/>
  <c r="B12" i="1"/>
  <c r="B13" i="1"/>
  <c r="B14" i="1"/>
  <c r="B15" i="1"/>
  <c r="B16" i="1"/>
  <c r="B17" i="1"/>
  <c r="B18" i="1"/>
  <c r="B19" i="1"/>
  <c r="B20" i="1"/>
  <c r="B21" i="1"/>
  <c r="B22" i="1"/>
  <c r="B23" i="1"/>
  <c r="B24" i="1"/>
  <c r="B25" i="1"/>
  <c r="B26" i="1"/>
  <c r="D3" i="1"/>
  <c r="C13" i="5" l="1"/>
  <c r="D13" i="5"/>
  <c r="C12" i="5"/>
  <c r="D12" i="5"/>
  <c r="C11" i="5"/>
  <c r="D11" i="5"/>
  <c r="C10" i="5"/>
  <c r="D10" i="5"/>
  <c r="C9" i="5"/>
  <c r="D9" i="5"/>
  <c r="C8" i="5"/>
  <c r="D8" i="5"/>
  <c r="C7" i="5"/>
  <c r="D7" i="5"/>
  <c r="C6" i="5"/>
  <c r="D6" i="5"/>
  <c r="C4" i="5"/>
  <c r="D4"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<sst xmlns="http://schemas.openxmlformats.org/spreadsheetml/2006/main" count="60" uniqueCount="55">
  <si>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Opprett et veikart ved  å angi viktige milepæler og aktiviteter i regnearket.
Tittelen på dette regnearket finnes i celle C1. 
Informasjon om hvordan du bruker dette regnearket, inkludert instruksjoner for skjermlesere, finner du i Om-regnearket.
Fortsett å naviger ned i kolonne A for nærmere instruksjoner.</t>
  </si>
  <si>
    <t>Tabelloverskrifter finnes i cellene C2 til E2. Bruk alternativer for sortering og filtrering for å sortere eller finne bestemte oppføringer.
Angi milepæler med datoer og angi en posisjon for kartlegging av milepælen, i tabellen som begynner i celle C3.
Kolonne B er skjult. Diagrammet som genereres fra disse dataene ved bruk av et rullefelt for å vise deler av tidslinjen. Kolonne B bidrar til å fastslå hvilke milepæler som skal kartlegges når rullefeltet beveges i økende intervaller. 
Advarsel: Hvis du sletter eller endrer innholdet i kolonne B, kan det forstyrre integriteten til kartleggingen som har blitt bygget inn i denne arbeisboken.</t>
  </si>
  <si>
    <t>Angi en posisjon for kartlegging av datoen og milepælen i celle C1. Angi et positivt tall mellom 1 og 3 for å kartlegge milepælen ovenfor tidslinjen. Angi et negativt tall mellom 1 og 3 for å kartlegge milepælen nedenfor tidslinjen.
Angi dato og milepæl eller aktivitet i kolonne D og E i tabellen.
Gjenta dette mønsteret for hver nye rad i tabellen til høyre.
Eksempeldata finner du i radene 3 til 26. Du kan endre eller slette eksempelinnholdet for å opprette ditt eget veikart.
Fortsett til celle A27 for neste instruksjon.</t>
  </si>
  <si>
    <t>Hvis du vil legge til flere rader i tabellen for Veikartmilepæler, setter du helt enkelt inn en ny rad ovenfor denne.
Det finnes ingen ytterligere instruksjoner i dette regnearket.</t>
  </si>
  <si>
    <t>Nr.</t>
  </si>
  <si>
    <t>Milepæler</t>
  </si>
  <si>
    <t>Posisjon</t>
  </si>
  <si>
    <t>Sett inn ny rad ovenfor denne for å legge til flere milepæler.</t>
  </si>
  <si>
    <t>Dato</t>
  </si>
  <si>
    <t>Milepæl</t>
  </si>
  <si>
    <t>Start</t>
  </si>
  <si>
    <t>Problemanalyse
aktivitet 1</t>
  </si>
  <si>
    <t>Utvikle lønnsomhet
aktivitet 1
aktivitet 2</t>
  </si>
  <si>
    <t>Se gjennom presentasjon</t>
  </si>
  <si>
    <t>Overordnet Kickoff
aktivitet 1
aktivitet 2</t>
  </si>
  <si>
    <t>Overordnet justering
aktivitet 1
aktivitet 2
aktivitet 3</t>
  </si>
  <si>
    <t>Oppkjøp fra interessenter</t>
  </si>
  <si>
    <t>Ressursutvalg</t>
  </si>
  <si>
    <t xml:space="preserve">Teamopprettelse
aktivitet 1 </t>
  </si>
  <si>
    <t>Team-Kickoff
aktivitet 1 
aktivitet 2
aktivitet 3
Aktivitet 4</t>
  </si>
  <si>
    <t>Starte datainnsamling</t>
  </si>
  <si>
    <t>Dataanalyse</t>
  </si>
  <si>
    <t>Utforming</t>
  </si>
  <si>
    <t>Konseptbevis</t>
  </si>
  <si>
    <t>Teste og analysere</t>
  </si>
  <si>
    <t>Ny utforming</t>
  </si>
  <si>
    <t>Utvikle på nytt</t>
  </si>
  <si>
    <t>Siste test</t>
  </si>
  <si>
    <t>Beta-test</t>
  </si>
  <si>
    <t>Se gjennom</t>
  </si>
  <si>
    <t>Klargjøre for markedsføring</t>
  </si>
  <si>
    <t>Et diagram som viser milepælene fra Milepæler-regnearket i denne regnearket. 
Årene angis i cellene B2, C2 og D2, og stilen Overskrift 3 har blitt tatt i bruk.
10 milepæler kartlegges om gangen. 
Bruk rullefeltet i cellene B4 til D4 for å navigere gjennom veikartet.
Tidslinjeårene finner du i cellene B3 til D3.
Det finnes ingen ytterligere instruksjoner i dette regnearket.</t>
  </si>
  <si>
    <t>Om denne arbeidsboken</t>
  </si>
  <si>
    <t>Veiledning for skjermlesere</t>
  </si>
  <si>
    <t xml:space="preserve">Det finnes fire regneark i denne arbeidsboken. 
Milepæler
Veikart
Om
Diagramdata (skjult)
Instruksjonene for hvert regneark finner du i kolonne A, celle A1 i hvert regneark. De er skrevet med skjult tekst. Hvert trinn veileder deg gjennom informasjonen i den raden. Hvert etterfølgende trinn fortsetter i celle A2 og A3 og så videre, med mindre annet er uttrykkelig angitt. Instruksjonsteksten kan for eksempel si «fortsett til celle A6» for det neste trinnet. 
Skjult tekst skrives ikke ut.
Hvis du vil fjerne instruksjonene fra regnearkene, sletter du helt enkelt kolonne A.
</t>
  </si>
  <si>
    <t xml:space="preserve">Dette veikartet bruker posisjoner for å plotte milepæler og aktiviteter. Du kan bruke posisjoner for å legge vekt på en milepæl eller aktivitet. Du justerer helt enkelt verdiene i henhold til hvor mye du ønsker å vektlegge milepælene. Milepæl / aktivitet 3 kan for eksempel ha mer vektlegging enn milepæl / aktivitet 2. Hvis du ønsker å angi dette i diagrammet, bruker du en høyere plasseringsverdi for milepæl / aktivitet 3 enn for milepæl / aktivitet 2.  
</t>
  </si>
  <si>
    <t>Dette er den siste instruksjonen i dette regnearket.</t>
  </si>
  <si>
    <t>Data for å opprette den dynamiske kartleggingen finner du i dette regnearket. Ikke slett dette regnearket!
Hvis du sletter dette regnearket, kan du påvirke den dynamiske funksjonen til arbeidsboken.</t>
  </si>
  <si>
    <t>Tittelen for tabellen er i celle B2.</t>
  </si>
  <si>
    <t>Tabelloverskrifter finnes i cellene B3 til D3. 
Denne tabellen oppdateres automatisk basert på innholdet som angis i Milepæler-regnearket.
Advarsel: Hvis du endrer eller sletter innholdet i denne tabellen, kan det påvirke den dynamiske oppdateringen av Veikart-diagrammet i Veikart-regnearket.
Fortsett til celle A15 for neste instruksjon.</t>
  </si>
  <si>
    <t>Muligheten til å bla gjennom veikartet hjelpes ved bruk av en trinnvis verdi. Tittelen for denne muligheten er i celle B15.
En tabell med en overskrift og enkeltverdi er i cellene B16 og B17.
Fortsett til celle A19 for neste instruksjon.</t>
  </si>
  <si>
    <t>Veikart-diagrammet kartlegger årene for tidslinjen. Årene må oppfanges fra Milepæler-listen for å oppnå dette. 
Tittelen for denne inndelingen er År i celle B19. 
Årverdiene genereres automatisk i cellene C20 til C22.
Advarsel: Hvis du sletter eller endrer disse årene, kan det endre nøyaktigheten til kartleggingen i Veikart-diagrammet.
Fortsett til celle A24 for neste instruksjon.</t>
  </si>
  <si>
    <t>Hjulmerker i Veikart-diagrammet inneholder datoer fra det dynamiske diagraminnholdet i dette regnearket. Datoene er Første dato i celle C24, Mellomste dato i celle C25 og Siste dato i celle C26.
Det finnes ingen ytterligere instruksjoner i dette regnearket.</t>
  </si>
  <si>
    <t>Ikke slett dette regnearket!</t>
  </si>
  <si>
    <t>Dynamisk diagraminnhold</t>
  </si>
  <si>
    <t>Rullefunksjonalitet</t>
  </si>
  <si>
    <t>Radøkning</t>
  </si>
  <si>
    <t>År</t>
  </si>
  <si>
    <t>Første dato</t>
  </si>
  <si>
    <t>Mellomste dato</t>
  </si>
  <si>
    <t>Siste dato</t>
  </si>
  <si>
    <t>Arrangementer</t>
  </si>
  <si>
    <t>&lt;-- året for startposisjonen i veikartet</t>
  </si>
  <si>
    <t>&lt;-- året for mellomposisjonen i veikartet. Vær oppmerksom på at dette feltet kan være tomt hvis det er det samme året som startposisjonen i veikartet</t>
  </si>
  <si>
    <t>&lt;-- året for sluttposisjonen i veikartet. Vær oppmerksom på at dette feltet kan være tomt hvis det er det samme året som startposisjonen i veikartet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</si>
</sst>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d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4">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164"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o"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SkjultDiagramTekst" xfId="7"/>
    <cellStyle name="zSkjultTekst" xfId="6"/>
  </cellStyles>
  <dxfs count="12">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66" formatCode="dd/mm/yyyy"/>
      <alignment horizontal="general" vertical="bottom" textRotation="0" wrapText="1" indent="0" justifyLastLine="0" shrinkToFit="0" readingOrder="0"/>
    </dxf>
    <dxf>
      <numFmt numFmtId="166" formatCode="dd/m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Tabellstil for produktveikart" defaultPivotStyle="PivotStyleLight16">
    <tableStyle name="Tabellstil for produktveikart" pivot="0" count="3">
      <tableStyleElement type="wholeTable" dxfId="11"/>
      <tableStyleElement type="headerRow"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Diagramdata!$D$3</c:f>
              <c:strCache>
                <c:ptCount val="1"/>
                <c:pt idx="0">
                  <c:v>Posisjon</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3DD7AE02-CCF6-4799-B905-3A975FF982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8EC21A47-430B-497D-AFD2-A196E40C278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E8566FFE-2742-40E5-8BAC-A8724C6B22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228B794B-76BC-4B68-8060-F7591BD3D5B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9D7E285A-921F-4213-958C-9267DEBFDB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D0123262-5626-4C32-9EFE-EFCED8B4AA9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tx>
                <c:rich>
                  <a:bodyPr/>
                  <a:lstStyle/>
                  <a:p>
                    <a:fld id="{31A5CEAB-4427-4EE4-9991-4CFA2F1876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38F-4955-B7A2-9C15639C0302}"/>
                </c:ext>
              </c:extLst>
            </c:dLbl>
            <c:dLbl>
              <c:idx val="7"/>
              <c:tx>
                <c:rich>
                  <a:bodyPr/>
                  <a:lstStyle/>
                  <a:p>
                    <a:fld id="{5845C0EB-7305-4F2A-8E8A-2E5980E7FE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BAC24BC5-F27F-418D-8A1E-CE7C4C53B28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C15670E0-78D0-4F3B-AC06-5CB2A357F1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Diagramdata!$B$4:$C$13</c:f>
              <c:multiLvlStrCache>
                <c:ptCount val="10"/>
                <c:lvl>
                  <c:pt idx="0">
                    <c:v>Start</c:v>
                  </c:pt>
                  <c:pt idx="1">
                    <c:v>Problemanalyse
aktivitet 1</c:v>
                  </c:pt>
                  <c:pt idx="2">
                    <c:v>Utvikle lønnsomhet
aktivitet 1
aktivitet 2</c:v>
                  </c:pt>
                  <c:pt idx="3">
                    <c:v>Se gjennom presentasjon</c:v>
                  </c:pt>
                  <c:pt idx="4">
                    <c:v>Overordnet Kickoff
aktivitet 1
aktivitet 2</c:v>
                  </c:pt>
                  <c:pt idx="5">
                    <c:v>Overordnet justering
aktivitet 1
aktivitet 2
aktivitet 3</c:v>
                  </c:pt>
                  <c:pt idx="6">
                    <c:v>Oppkjøp fra interessenter</c:v>
                  </c:pt>
                  <c:pt idx="7">
                    <c:v>Ressursutvalg</c:v>
                  </c:pt>
                  <c:pt idx="8">
                    <c:v>Teamopprettelse
aktivitet 1 </c:v>
                  </c:pt>
                  <c:pt idx="9">
                    <c:v>Team-Kickoff
aktivitet 1 
aktivitet 2
aktivitet 3
Aktivitet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Diagramdata!$D$4:$D$13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Diagramdata!$C$4:$C$13</c15:f>
                <c15:dlblRangeCache>
                  <c:ptCount val="10"/>
                  <c:pt idx="0">
                    <c:v>Start</c:v>
                  </c:pt>
                  <c:pt idx="1">
                    <c:v>Problemanalyse
aktivitet 1</c:v>
                  </c:pt>
                  <c:pt idx="2">
                    <c:v>Utvikle lønnsomhet
aktivitet 1
aktivitet 2</c:v>
                  </c:pt>
                  <c:pt idx="3">
                    <c:v>Se gjennom presentasjon</c:v>
                  </c:pt>
                  <c:pt idx="4">
                    <c:v>Overordnet Kickoff
aktivitet 1
aktivitet 2</c:v>
                  </c:pt>
                  <c:pt idx="5">
                    <c:v>Overordnet justering
aktivitet 1
aktivitet 2
aktivitet 3</c:v>
                  </c:pt>
                  <c:pt idx="6">
                    <c:v>Oppkjøp fra interessenter</c:v>
                  </c:pt>
                  <c:pt idx="7">
                    <c:v>Ressursutvalg</c:v>
                  </c:pt>
                  <c:pt idx="8">
                    <c:v>Teamopprettelse
aktivitet 1 </c:v>
                  </c:pt>
                  <c:pt idx="9">
                    <c:v>Team-Kickoff
aktivitet 1 
aktivitet 2
aktivitet 3
Aktivitet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iagramdata!$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Diagram 1" descr="Punktdiagram for å kartlegge milepæler ovenfor eller nedenfor en tidslinj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Rullefelt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uppe 43" descr="Datomerke for milepæl langs veikartets tidslinje">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uppe 34" descr="Datomerke for milepæl langs veikartets tidslinje">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iagramdata!C26">
          <xdr:nvSpPr>
            <xdr:cNvPr id="12" name="Sirkel: Hul 11" descr="Milepældato inni en hjulmerke">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22/ Sep</a:t>
              </a:fld>
              <a:endParaRPr lang="en-US" sz="1400">
                <a:solidFill>
                  <a:schemeClr val="tx1"/>
                </a:solidFill>
                <a:latin typeface="Corbel" panose="020B0503020204020204" pitchFamily="34" charset="0"/>
              </a:endParaRPr>
            </a:p>
          </xdr:txBody>
        </xdr:sp>
        <xdr:grpSp>
          <xdr:nvGrpSpPr>
            <xdr:cNvPr id="20" name="Gruppe 19" descr="Datomerke for milepæl langs veikartets tidslinje">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Flytskjema: Kobling 18" descr="Dekorativ sirkel">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Flytskjema: Kobling 22" descr="Dekorativ sirkel">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Flytskjema: Kobling 23" descr="Dekorativ sirkel">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Flytskjema: Kobling 25" descr="Dekorativ sirkel">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Flytskjema: Kobling 26" descr="Dekorativ sirkel">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uppe 42" descr="Datomerke for milepæl langs veikartets tidslinje">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iagramdata!C24">
          <xdr:nvSpPr>
            <xdr:cNvPr id="17" name="Sirkel: Hul 16" descr="Milepældato inni en hjulmerke">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29/ Jun</a:t>
              </a:fld>
              <a:endParaRPr lang="en-US" sz="1400">
                <a:solidFill>
                  <a:schemeClr val="tx1"/>
                </a:solidFill>
                <a:latin typeface="Corbel" panose="020B0503020204020204" pitchFamily="34" charset="0"/>
              </a:endParaRPr>
            </a:p>
          </xdr:txBody>
        </xdr:sp>
        <xdr:grpSp>
          <xdr:nvGrpSpPr>
            <xdr:cNvPr id="29" name="Gruppe 28" descr="Datomerke for milepæl langs veikartets tidslinje">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Flytskjema: Kobling 29" descr="Dekorativ sirkel">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Flytskjema: Kobling 30" descr="Dekorativ sirkel">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Flytskjema: Kobling 31" descr="Dekorativ sirkel">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Flytskjema: Kobling 32" descr="Dekorativ sirkel">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Flytskjema: Kobling 33" descr="Dekorativ sirkel">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uppe 41" descr="Datomerke for milepæl langs veikartets tidslinje">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iagramdata!C25">
          <xdr:nvSpPr>
            <xdr:cNvPr id="7" name="Sirkel: Hul 6" descr="Datomerke for milepæl langs veikartets tidslinje">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26/ Nov</a:t>
              </a:fld>
              <a:endParaRPr lang="en-US" sz="1400">
                <a:solidFill>
                  <a:schemeClr val="tx1"/>
                </a:solidFill>
                <a:latin typeface="Corbel" panose="020B0503020204020204" pitchFamily="34" charset="0"/>
              </a:endParaRPr>
            </a:p>
          </xdr:txBody>
        </xdr:sp>
        <xdr:grpSp>
          <xdr:nvGrpSpPr>
            <xdr:cNvPr id="36" name="Gruppe 35" descr="Datomerke for milepæl langs veikartets tidslinje">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Flytskjema: Kobling 36" descr="Dekorativ sirkel">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Flytskjema: Kobling 37" descr="Dekorativ sirkel">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Flytskjema: Kobling 38" descr="Dekorativ sirkel">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Flytskjema: Kobling 39" descr="Dekorativ sirkel">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Flytskjema: Kobling 40" descr="Dekorativ sirkel">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RoadmapMilestones" displayName="RoadmapMilestones" ref="B2:E26">
  <autoFilter ref="B2:E26"/>
  <tableColumns count="4">
    <tableColumn id="4" name="Nr." totalsRowLabel="Totalt" dataDxfId="8" totalsRowDxfId="7">
      <calculatedColumnFormula>ROW($A1)</calculatedColumnFormula>
    </tableColumn>
    <tableColumn id="5" name="Posisjon"/>
    <tableColumn id="1" name="Dato" dataDxfId="6" totalsRowDxfId="5"/>
    <tableColumn id="2" name="Milepæl" totalsRowFunction="count"/>
  </tableColumns>
  <tableStyleInfo name="Tabellstil for produktveikart" showFirstColumn="1" showLastColumn="0" showRowStripes="1" showColumnStripes="0"/>
  <extLst>
    <ext xmlns:x14="http://schemas.microsoft.com/office/spreadsheetml/2009/9/main" uri="{504A1905-F514-4f6f-8877-14C23A59335A}">
      <x14:table altTextSummary="Angi en posisjon for å kartlegge en milepæl i denne tabellen ved bruk av et positivt eller negativt heltall mellom 1 og 3, for å indikere om milepælen skal være ovenfor eller nedenfor tidslinjen. Oppgi en dato og tilsvarende milepæl for hver posisjon."/>
    </ext>
  </extLst>
</table>
</file>

<file path=xl/tables/table2.xml><?xml version="1.0" encoding="utf-8"?>
<table xmlns="http://schemas.openxmlformats.org/spreadsheetml/2006/main" id="3" name="DynamicChartData" displayName="DynamicChartData" ref="B3:D13" totalsRowShown="0">
  <autoFilter ref="B3:D13">
    <filterColumn colId="0" hiddenButton="1"/>
    <filterColumn colId="1" hiddenButton="1"/>
    <filterColumn colId="2" hiddenButton="1"/>
  </autoFilter>
  <tableColumns count="3">
    <tableColumn id="1" name="Dato" dataDxfId="4">
      <calculatedColumnFormula>IFERROR(IF(LEN(Milepæler!D3)=0,"",INDEX(RoadmapMilestones[],Milepæler!$B3+$B$17,3)),"")</calculatedColumnFormula>
    </tableColumn>
    <tableColumn id="2" name="Arrangementer" dataDxfId="3">
      <calculatedColumnFormula>IFERROR(IF(LEN(Milepæler!E3)=0,"",INDEX(RoadmapMilestones[],Milepæler!$B3+$B$17,4)),"")</calculatedColumnFormula>
    </tableColumn>
    <tableColumn id="3" name="Posisjon" dataDxfId="2">
      <calculatedColumnFormula>IFERROR(INDEX(RoadmapMilestones[],Milepæler!$B3+$B$17,2),"")</calculatedColumnFormula>
    </tableColumn>
  </tableColumns>
  <tableStyleInfo name="Tabellstil for produktveikart" showFirstColumn="1" showLastColumn="0" showRowStripes="1" showColumnStripes="0"/>
  <extLst>
    <ext xmlns:x14="http://schemas.microsoft.com/office/spreadsheetml/2009/9/main" uri="{504A1905-F514-4f6f-8877-14C23A59335A}">
      <x14:table altTextSummary="Dynamisk data-innholdstabellen genereres automatisk fra dataene som angis i Milepæler-regnearket. Hvis du ønsker å beholde den dynamiske funksjonen til veikart-diagrammet i Veikart-regnearket, må du ikke endre eller slette noe i denne tabellen."/>
    </ext>
  </extLst>
</table>
</file>

<file path=xl/tables/table3.xml><?xml version="1.0" encoding="utf-8"?>
<table xmlns="http://schemas.openxmlformats.org/spreadsheetml/2006/main" id="4" name="ScrollingIncrement" displayName="ScrollingIncrement" ref="B16:B17" totalsRowShown="0" dataDxfId="1">
  <autoFilter ref="B16:B17"/>
  <tableColumns count="1">
    <tableColumn id="1" name="Radøkning" dataDxfId="0"/>
  </tableColumns>
  <tableStyleInfo name="Tabellstil for produktveikart" showFirstColumn="0" showLastColumn="0" showRowStripes="1" showColumnStripes="0"/>
  <extLst>
    <ext xmlns:x14="http://schemas.microsoft.com/office/spreadsheetml/2009/9/main" uri="{504A1905-F514-4f6f-8877-14C23A59335A}">
      <x14:table altTextSummary="Muligheten til å bla gjennom veikarttidslinjen hjelpes ved bruk av en trinnvis verdi i denne tabellen. Hvis du oppdaterer denne verdien, kan du bla gjennom tidslinjen med større intervaller. Standardverdien er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ColWidth="8.88671875" defaultRowHeight="15.75" x14ac:dyDescent="0.3"/>
  <cols>
    <col min="1" max="1" width="2.33203125" style="19" customWidth="1"/>
    <col min="2" max="2" width="4.88671875" hidden="1" customWidth="1"/>
    <col min="3" max="3" width="8.88671875" customWidth="1"/>
    <col min="4" max="4" width="15.5546875" customWidth="1"/>
    <col min="5" max="5" width="30.77734375" customWidth="1"/>
    <col min="7" max="11" width="8"/>
  </cols>
  <sheetData>
    <row r="1" spans="1:5" ht="24" x14ac:dyDescent="0.3">
      <c r="A1" s="19" t="s">
        <v>0</v>
      </c>
      <c r="C1" s="12" t="s">
        <v>5</v>
      </c>
      <c r="D1" s="3"/>
      <c r="E1" s="3"/>
    </row>
    <row r="2" spans="1:5" x14ac:dyDescent="0.3">
      <c r="A2" s="19" t="s">
        <v>1</v>
      </c>
      <c r="B2" s="5" t="s">
        <v>4</v>
      </c>
      <c r="C2" s="5" t="s">
        <v>6</v>
      </c>
      <c r="D2" s="5" t="s">
        <v>8</v>
      </c>
      <c r="E2" s="5" t="s">
        <v>9</v>
      </c>
    </row>
    <row r="3" spans="1:5" x14ac:dyDescent="0.3">
      <c r="A3" s="19" t="s">
        <v>2</v>
      </c>
      <c r="B3" s="15">
        <f>ROW($A1)</f>
        <v>1</v>
      </c>
      <c r="C3" s="15">
        <v>1</v>
      </c>
      <c r="D3" s="17">
        <f ca="1">TODAY()</f>
        <v>43280</v>
      </c>
      <c r="E3" t="s">
        <v>10</v>
      </c>
    </row>
    <row r="4" spans="1:5" ht="31.5" x14ac:dyDescent="0.3">
      <c r="B4" s="15">
        <f t="shared" ref="B4:B26" si="0">ROW($A2)</f>
        <v>2</v>
      </c>
      <c r="C4" s="15">
        <v>-2</v>
      </c>
      <c r="D4" s="17">
        <f ca="1">D3+10</f>
        <v>43290</v>
      </c>
      <c r="E4" s="3" t="s">
        <v>11</v>
      </c>
    </row>
    <row r="5" spans="1:5" ht="47.25" x14ac:dyDescent="0.3">
      <c r="B5" s="15">
        <f t="shared" si="0"/>
        <v>3</v>
      </c>
      <c r="C5" s="15">
        <v>1</v>
      </c>
      <c r="D5" s="17">
        <f ca="1">D4+20</f>
        <v>43310</v>
      </c>
      <c r="E5" s="3" t="s">
        <v>12</v>
      </c>
    </row>
    <row r="6" spans="1:5" x14ac:dyDescent="0.3">
      <c r="B6" s="15">
        <f t="shared" si="0"/>
        <v>4</v>
      </c>
      <c r="C6" s="15">
        <v>-1</v>
      </c>
      <c r="D6" s="17">
        <f ca="1">D5+30</f>
        <v>43340</v>
      </c>
      <c r="E6" t="s">
        <v>13</v>
      </c>
    </row>
    <row r="7" spans="1:5" ht="47.25" x14ac:dyDescent="0.3">
      <c r="B7" s="15">
        <f t="shared" si="0"/>
        <v>5</v>
      </c>
      <c r="C7" s="15">
        <v>-0.5</v>
      </c>
      <c r="D7" s="17">
        <f ca="1">D6+40</f>
        <v>43380</v>
      </c>
      <c r="E7" s="3" t="s">
        <v>14</v>
      </c>
    </row>
    <row r="8" spans="1:5" ht="63" x14ac:dyDescent="0.3">
      <c r="B8" s="15">
        <f t="shared" si="0"/>
        <v>6</v>
      </c>
      <c r="C8" s="15">
        <v>2</v>
      </c>
      <c r="D8" s="17">
        <f ca="1">D7+50</f>
        <v>43430</v>
      </c>
      <c r="E8" s="3" t="s">
        <v>15</v>
      </c>
    </row>
    <row r="9" spans="1:5" x14ac:dyDescent="0.3">
      <c r="B9" s="15">
        <f t="shared" si="0"/>
        <v>7</v>
      </c>
      <c r="C9" s="15">
        <v>0.5</v>
      </c>
      <c r="D9" s="17">
        <f ca="1">D8+60</f>
        <v>43490</v>
      </c>
      <c r="E9" t="s">
        <v>16</v>
      </c>
    </row>
    <row r="10" spans="1:5" x14ac:dyDescent="0.3">
      <c r="B10" s="15">
        <f t="shared" si="0"/>
        <v>8</v>
      </c>
      <c r="C10" s="15">
        <v>-1</v>
      </c>
      <c r="D10" s="17">
        <f ca="1">D9+70</f>
        <v>43560</v>
      </c>
      <c r="E10" t="s">
        <v>17</v>
      </c>
    </row>
    <row r="11" spans="1:5" ht="31.5" x14ac:dyDescent="0.3">
      <c r="B11" s="15">
        <f t="shared" si="0"/>
        <v>9</v>
      </c>
      <c r="C11" s="15">
        <v>0.5</v>
      </c>
      <c r="D11" s="17">
        <f ca="1">D10+80</f>
        <v>43640</v>
      </c>
      <c r="E11" s="3" t="s">
        <v>18</v>
      </c>
    </row>
    <row r="12" spans="1:5" ht="78.75" x14ac:dyDescent="0.3">
      <c r="B12" s="15">
        <f t="shared" si="0"/>
        <v>10</v>
      </c>
      <c r="C12" s="16">
        <v>-2</v>
      </c>
      <c r="D12" s="18">
        <f ca="1">D11+90</f>
        <v>43730</v>
      </c>
      <c r="E12" s="3" t="s">
        <v>19</v>
      </c>
    </row>
    <row r="13" spans="1:5" x14ac:dyDescent="0.3">
      <c r="B13" s="15">
        <f t="shared" si="0"/>
        <v>11</v>
      </c>
      <c r="C13" s="15">
        <v>3</v>
      </c>
      <c r="D13" s="18">
        <f ca="1">D12+100</f>
        <v>43830</v>
      </c>
      <c r="E13" t="s">
        <v>20</v>
      </c>
    </row>
    <row r="14" spans="1:5" x14ac:dyDescent="0.3">
      <c r="B14" s="15">
        <f t="shared" si="0"/>
        <v>12</v>
      </c>
      <c r="C14" s="15">
        <v>-1</v>
      </c>
      <c r="D14" s="18">
        <f ca="1">D13+90</f>
        <v>43920</v>
      </c>
      <c r="E14" t="s">
        <v>21</v>
      </c>
    </row>
    <row r="15" spans="1:5" x14ac:dyDescent="0.3">
      <c r="B15" s="15">
        <f t="shared" si="0"/>
        <v>13</v>
      </c>
      <c r="C15" s="15">
        <v>1</v>
      </c>
      <c r="D15" s="18">
        <f ca="1">D14+80</f>
        <v>44000</v>
      </c>
      <c r="E15" t="s">
        <v>22</v>
      </c>
    </row>
    <row r="16" spans="1:5" x14ac:dyDescent="0.3">
      <c r="B16" s="15">
        <f t="shared" si="0"/>
        <v>14</v>
      </c>
      <c r="C16" s="15">
        <v>1</v>
      </c>
      <c r="D16" s="18">
        <f ca="1">D15+70</f>
        <v>44070</v>
      </c>
      <c r="E16" t="s">
        <v>23</v>
      </c>
    </row>
    <row r="17" spans="1:5" x14ac:dyDescent="0.3">
      <c r="B17" s="15">
        <f t="shared" si="0"/>
        <v>15</v>
      </c>
      <c r="C17" s="15">
        <v>-3</v>
      </c>
      <c r="D17" s="18">
        <f ca="1">D16+60</f>
        <v>44130</v>
      </c>
      <c r="E17" t="s">
        <v>24</v>
      </c>
    </row>
    <row r="18" spans="1:5" x14ac:dyDescent="0.3">
      <c r="B18" s="15">
        <f t="shared" si="0"/>
        <v>16</v>
      </c>
      <c r="C18" s="15">
        <v>-2</v>
      </c>
      <c r="D18" s="18">
        <f ca="1">D17+50</f>
        <v>44180</v>
      </c>
      <c r="E18" t="s">
        <v>25</v>
      </c>
    </row>
    <row r="19" spans="1:5" x14ac:dyDescent="0.3">
      <c r="B19" s="15">
        <f t="shared" si="0"/>
        <v>17</v>
      </c>
      <c r="C19" s="15">
        <v>2</v>
      </c>
      <c r="D19" s="18">
        <f ca="1">D18+40</f>
        <v>44220</v>
      </c>
      <c r="E19" t="s">
        <v>26</v>
      </c>
    </row>
    <row r="20" spans="1:5" x14ac:dyDescent="0.3">
      <c r="B20" s="15">
        <f t="shared" si="0"/>
        <v>18</v>
      </c>
      <c r="C20" s="15">
        <v>-1</v>
      </c>
      <c r="D20" s="18">
        <f ca="1">D19+30</f>
        <v>44250</v>
      </c>
      <c r="E20" t="s">
        <v>24</v>
      </c>
    </row>
    <row r="21" spans="1:5" x14ac:dyDescent="0.3">
      <c r="B21" s="15">
        <f t="shared" si="0"/>
        <v>19</v>
      </c>
      <c r="C21" s="15">
        <v>1</v>
      </c>
      <c r="D21" s="18">
        <f ca="1">D20+20</f>
        <v>44270</v>
      </c>
      <c r="E21" t="s">
        <v>25</v>
      </c>
    </row>
    <row r="22" spans="1:5" x14ac:dyDescent="0.3">
      <c r="B22" s="15">
        <f t="shared" si="0"/>
        <v>20</v>
      </c>
      <c r="C22" s="16">
        <v>-3</v>
      </c>
      <c r="D22" s="18">
        <f ca="1">D21+10</f>
        <v>44280</v>
      </c>
      <c r="E22" t="s">
        <v>26</v>
      </c>
    </row>
    <row r="23" spans="1:5" x14ac:dyDescent="0.3">
      <c r="B23" s="15">
        <f t="shared" si="0"/>
        <v>21</v>
      </c>
      <c r="C23" s="15">
        <v>2</v>
      </c>
      <c r="D23" s="18">
        <f ca="1">D22+20</f>
        <v>44300</v>
      </c>
      <c r="E23" t="s">
        <v>27</v>
      </c>
    </row>
    <row r="24" spans="1:5" x14ac:dyDescent="0.3">
      <c r="B24" s="15">
        <f t="shared" si="0"/>
        <v>22</v>
      </c>
      <c r="C24" s="15">
        <v>1</v>
      </c>
      <c r="D24" s="18">
        <f ca="1">D23+30</f>
        <v>44330</v>
      </c>
      <c r="E24" t="s">
        <v>28</v>
      </c>
    </row>
    <row r="25" spans="1:5" x14ac:dyDescent="0.3">
      <c r="B25" s="15">
        <f t="shared" si="0"/>
        <v>23</v>
      </c>
      <c r="C25" s="15">
        <v>-3</v>
      </c>
      <c r="D25" s="18">
        <f ca="1">D24+40</f>
        <v>44370</v>
      </c>
      <c r="E25" t="s">
        <v>29</v>
      </c>
    </row>
    <row r="26" spans="1:5" x14ac:dyDescent="0.3">
      <c r="B26" s="15">
        <f t="shared" si="0"/>
        <v>24</v>
      </c>
      <c r="C26" s="15">
        <v>-2</v>
      </c>
      <c r="D26" s="18">
        <f ca="1">D25+50</f>
        <v>44420</v>
      </c>
      <c r="E26" t="s">
        <v>30</v>
      </c>
    </row>
    <row r="27" spans="1:5" x14ac:dyDescent="0.3">
      <c r="A27" s="19" t="s">
        <v>3</v>
      </c>
      <c r="C27" s="20" t="s">
        <v>7</v>
      </c>
      <c r="D27" s="20"/>
      <c r="E27" s="20"/>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ColWidth="8.88671875" defaultRowHeight="15.75" x14ac:dyDescent="0.3"/>
  <cols>
    <col min="1" max="1" width="2.77734375" style="21" customWidth="1"/>
    <col min="2" max="3" width="40.77734375" style="14" customWidth="1"/>
    <col min="4" max="4" width="55" style="14" customWidth="1"/>
    <col min="5" max="5" width="14.21875" style="14" customWidth="1"/>
    <col min="6" max="16384" width="8.88671875" style="14"/>
  </cols>
  <sheetData>
    <row r="1" spans="1:4" ht="255" customHeight="1" x14ac:dyDescent="0.3">
      <c r="A1" s="21" t="s">
        <v>31</v>
      </c>
    </row>
    <row r="2" spans="1:4" ht="246.75" customHeight="1" x14ac:dyDescent="0.3"/>
    <row r="3" spans="1:4" ht="18" customHeight="1" x14ac:dyDescent="0.3">
      <c r="A3" s="22"/>
      <c r="B3" s="13">
        <f ca="1">Diagramdata!B20</f>
        <v>2018</v>
      </c>
      <c r="C3" s="13" t="str">
        <f ca="1">Diagramdata!B21</f>
        <v/>
      </c>
      <c r="D3" s="13">
        <f ca="1">Diagramdata!B22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Rullefelt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ColWidth="8.88671875" defaultRowHeight="15.75" x14ac:dyDescent="0.3"/>
  <cols>
    <col min="1" max="1" width="78.77734375" customWidth="1"/>
  </cols>
  <sheetData>
    <row r="1" spans="1:1" ht="24" x14ac:dyDescent="0.3">
      <c r="A1" s="1" t="s">
        <v>32</v>
      </c>
    </row>
    <row r="2" spans="1:1" ht="16.5" x14ac:dyDescent="0.3">
      <c r="A2" s="2" t="s">
        <v>33</v>
      </c>
    </row>
    <row r="3" spans="1:1" ht="252" x14ac:dyDescent="0.3">
      <c r="A3" s="3" t="s">
        <v>34</v>
      </c>
    </row>
    <row r="4" spans="1:1" ht="77.25" customHeight="1" x14ac:dyDescent="0.3">
      <c r="A4" s="3" t="s">
        <v>35</v>
      </c>
    </row>
    <row r="5" spans="1:1" x14ac:dyDescent="0.3">
      <c r="A5" t="s">
        <v>36</v>
      </c>
    </row>
  </sheetData>
  <printOptions horizontalCentered="1"/>
  <pageMargins left="0.7" right="0.7" top="0.75" bottom="0.75" header="0.3" footer="0.3"/>
  <pageSetup paperSize="9" scale="97"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ColWidth="8.88671875" defaultRowHeight="15.75" x14ac:dyDescent="0.3"/>
  <cols>
    <col min="1" max="1" width="2.33203125" style="19" customWidth="1"/>
    <col min="2" max="2" width="15.77734375" customWidth="1"/>
    <col min="3" max="3" width="13.21875" customWidth="1"/>
    <col min="4" max="4" width="9.6640625" customWidth="1"/>
    <col min="6" max="6" width="15.77734375" bestFit="1" customWidth="1"/>
  </cols>
  <sheetData>
    <row r="1" spans="1:4" ht="46.5" customHeight="1" x14ac:dyDescent="0.3">
      <c r="A1" s="19" t="s">
        <v>37</v>
      </c>
      <c r="B1" s="12" t="s">
        <v>43</v>
      </c>
    </row>
    <row r="2" spans="1:4" ht="16.5" x14ac:dyDescent="0.3">
      <c r="A2" s="19" t="s">
        <v>38</v>
      </c>
      <c r="B2" s="4" t="s">
        <v>44</v>
      </c>
    </row>
    <row r="3" spans="1:4" x14ac:dyDescent="0.3">
      <c r="A3" s="19" t="s">
        <v>39</v>
      </c>
      <c r="B3" t="s">
        <v>8</v>
      </c>
      <c r="C3" t="s">
        <v>51</v>
      </c>
      <c r="D3" t="s">
        <v>6</v>
      </c>
    </row>
    <row r="4" spans="1:4" x14ac:dyDescent="0.3">
      <c r="B4" s="10">
        <f ca="1">IFERROR(IF(LEN(Milepæler!D3)=0,"",INDEX(RoadmapMilestones[],Milepæler!$B3+$B$17,3)),"")</f>
        <v>43280</v>
      </c>
      <c r="C4" s="6" t="str">
        <f>IFERROR(IF(LEN(Milepæler!E3)=0,"",INDEX(RoadmapMilestones[],Milepæler!$B3+$B$17,4)),"")</f>
        <v>Start</v>
      </c>
      <c r="D4" s="7">
        <f>IFERROR(INDEX(RoadmapMilestones[],Milepæler!$B3+$B$17,2),"")</f>
        <v>1</v>
      </c>
    </row>
    <row r="5" spans="1:4" ht="33" customHeight="1" x14ac:dyDescent="0.3">
      <c r="B5" s="10">
        <f ca="1">IFERROR(IF(LEN(Milepæler!D4)=0,"",INDEX(RoadmapMilestones[],Milepæler!$B4+$B$17,3)),"")</f>
        <v>43290</v>
      </c>
      <c r="C5" s="6" t="str">
        <f>IFERROR(IF(LEN(Milepæler!E4)=0,"",INDEX(RoadmapMilestones[],Milepæler!$B4+$B$17,4)),"")</f>
        <v>Problemanalyse
aktivitet 1</v>
      </c>
      <c r="D5" s="7">
        <f>IFERROR(INDEX(RoadmapMilestones[],Milepæler!$B4+$B$17,2),"")</f>
        <v>-2</v>
      </c>
    </row>
    <row r="6" spans="1:4" ht="63" x14ac:dyDescent="0.3">
      <c r="B6" s="10">
        <f ca="1">IFERROR(IF(LEN(Milepæler!D5)=0,"",INDEX(RoadmapMilestones[],Milepæler!$B5+$B$17,3)),"")</f>
        <v>43310</v>
      </c>
      <c r="C6" s="6" t="str">
        <f>IFERROR(IF(LEN(Milepæler!E5)=0,"",INDEX(RoadmapMilestones[],Milepæler!$B5+$B$17,4)),"")</f>
        <v>Utvikle lønnsomhet
aktivitet 1
aktivitet 2</v>
      </c>
      <c r="D6" s="7">
        <f>IFERROR(INDEX(RoadmapMilestones[],Milepæler!$B5+$B$17,2),"")</f>
        <v>1</v>
      </c>
    </row>
    <row r="7" spans="1:4" ht="33" customHeight="1" x14ac:dyDescent="0.3">
      <c r="B7" s="10">
        <f ca="1">IFERROR(IF(LEN(Milepæler!D6)=0,"",INDEX(RoadmapMilestones[],Milepæler!$B6+$B$17,3)),"")</f>
        <v>43340</v>
      </c>
      <c r="C7" s="6" t="str">
        <f>IFERROR(IF(LEN(Milepæler!E6)=0,"",INDEX(RoadmapMilestones[],Milepæler!$B6+$B$17,4)),"")</f>
        <v>Se gjennom presentasjon</v>
      </c>
      <c r="D7" s="7">
        <f>IFERROR(INDEX(RoadmapMilestones[],Milepæler!$B6+$B$17,2),"")</f>
        <v>-1</v>
      </c>
    </row>
    <row r="8" spans="1:4" ht="63" x14ac:dyDescent="0.3">
      <c r="B8" s="10">
        <f ca="1">IFERROR(IF(LEN(Milepæler!D7)=0,"",INDEX(RoadmapMilestones[],Milepæler!$B7+$B$17,3)),"")</f>
        <v>43380</v>
      </c>
      <c r="C8" s="6" t="str">
        <f>IFERROR(IF(LEN(Milepæler!E7)=0,"",INDEX(RoadmapMilestones[],Milepæler!$B7+$B$17,4)),"")</f>
        <v>Overordnet Kickoff
aktivitet 1
aktivitet 2</v>
      </c>
      <c r="D8" s="7">
        <f>IFERROR(INDEX(RoadmapMilestones[],Milepæler!$B7+$B$17,2),"")</f>
        <v>-0.5</v>
      </c>
    </row>
    <row r="9" spans="1:4" ht="78.75" x14ac:dyDescent="0.3">
      <c r="B9" s="10">
        <f ca="1">IFERROR(IF(LEN(Milepæler!D8)=0,"",INDEX(RoadmapMilestones[],Milepæler!$B8+$B$17,3)),"")</f>
        <v>43430</v>
      </c>
      <c r="C9" s="6" t="str">
        <f>IFERROR(IF(LEN(Milepæler!E8)=0,"",INDEX(RoadmapMilestones[],Milepæler!$B8+$B$17,4)),"")</f>
        <v>Overordnet justering
aktivitet 1
aktivitet 2
aktivitet 3</v>
      </c>
      <c r="D9" s="7">
        <f>IFERROR(INDEX(RoadmapMilestones[],Milepæler!$B8+$B$17,2),"")</f>
        <v>2</v>
      </c>
    </row>
    <row r="10" spans="1:4" ht="31.5" x14ac:dyDescent="0.3">
      <c r="B10" s="10">
        <f ca="1">IFERROR(IF(LEN(Milepæler!D9)=0,"",INDEX(RoadmapMilestones[],Milepæler!$B9+$B$17,3)),"")</f>
        <v>43490</v>
      </c>
      <c r="C10" s="6" t="str">
        <f>IFERROR(IF(LEN(Milepæler!E9)=0,"",INDEX(RoadmapMilestones[],Milepæler!$B9+$B$17,4)),"")</f>
        <v>Oppkjøp fra interessenter</v>
      </c>
      <c r="D10" s="7">
        <f>IFERROR(INDEX(RoadmapMilestones[],Milepæler!$B9+$B$17,2),"")</f>
        <v>0.5</v>
      </c>
    </row>
    <row r="11" spans="1:4" ht="19.5" customHeight="1" x14ac:dyDescent="0.3">
      <c r="B11" s="10">
        <f ca="1">IFERROR(IF(LEN(Milepæler!D10)=0,"",INDEX(RoadmapMilestones[],Milepæler!$B10+$B$17,3)),"")</f>
        <v>43560</v>
      </c>
      <c r="C11" s="6" t="str">
        <f>IFERROR(IF(LEN(Milepæler!E10)=0,"",INDEX(RoadmapMilestones[],Milepæler!$B10+$B$17,4)),"")</f>
        <v>Ressursutvalg</v>
      </c>
      <c r="D11" s="7">
        <f>IFERROR(INDEX(RoadmapMilestones[],Milepæler!$B10+$B$17,2),"")</f>
        <v>-1</v>
      </c>
    </row>
    <row r="12" spans="1:4" ht="31.5" x14ac:dyDescent="0.3">
      <c r="B12" s="10">
        <f ca="1">IFERROR(IF(LEN(Milepæler!D11)=0,"",INDEX(RoadmapMilestones[],Milepæler!$B11+$B$17,3)),"")</f>
        <v>43640</v>
      </c>
      <c r="C12" s="6" t="str">
        <f>IFERROR(IF(LEN(Milepæler!E11)=0,"",INDEX(RoadmapMilestones[],Milepæler!$B11+$B$17,4)),"")</f>
        <v xml:space="preserve">Teamopprettelse
aktivitet 1 </v>
      </c>
      <c r="D12" s="7">
        <f>IFERROR(INDEX(RoadmapMilestones[],Milepæler!$B11+$B$17,2),"")</f>
        <v>0.5</v>
      </c>
    </row>
    <row r="13" spans="1:4" ht="78.75" customHeight="1" x14ac:dyDescent="0.3">
      <c r="B13" s="10">
        <f ca="1">IFERROR(IF(LEN(Milepæler!D12)=0,"",INDEX(RoadmapMilestones[],Milepæler!$B12+$B$17,3)),"")</f>
        <v>43730</v>
      </c>
      <c r="C13" s="6" t="str">
        <f>IFERROR(IF(LEN(Milepæler!E12)=0,"",INDEX(RoadmapMilestones[],Milepæler!$B12+$B$17,4)),"")</f>
        <v>Team-Kickoff
aktivitet 1 
aktivitet 2
aktivitet 3
Aktivitet 4</v>
      </c>
      <c r="D13" s="7">
        <f>IFERROR(INDEX(RoadmapMilestones[],Milepæler!$B12+$B$17,2),"")</f>
        <v>-2</v>
      </c>
    </row>
    <row r="15" spans="1:4" ht="16.5" x14ac:dyDescent="0.3">
      <c r="A15" s="19" t="s">
        <v>40</v>
      </c>
      <c r="B15" s="4" t="s">
        <v>45</v>
      </c>
    </row>
    <row r="16" spans="1:4" x14ac:dyDescent="0.3">
      <c r="B16" t="s">
        <v>46</v>
      </c>
    </row>
    <row r="17" spans="1:3" x14ac:dyDescent="0.3">
      <c r="B17" s="11">
        <v>0</v>
      </c>
    </row>
    <row r="19" spans="1:3" ht="16.5" x14ac:dyDescent="0.3">
      <c r="A19" s="19" t="s">
        <v>41</v>
      </c>
      <c r="B19" s="4" t="s">
        <v>47</v>
      </c>
    </row>
    <row r="20" spans="1:3" x14ac:dyDescent="0.3">
      <c r="B20">
        <f ca="1">IFERROR(YEAR(B4),"")</f>
        <v>2018</v>
      </c>
      <c r="C20" t="s">
        <v>52</v>
      </c>
    </row>
    <row r="21" spans="1:3" x14ac:dyDescent="0.3">
      <c r="B21" t="str">
        <f ca="1">IFERROR(IF(YEAR($B$9)=$B$20,"",YEAR($B$9)),"")</f>
        <v/>
      </c>
      <c r="C21" t="s">
        <v>53</v>
      </c>
    </row>
    <row r="22" spans="1:3" x14ac:dyDescent="0.3">
      <c r="B22">
        <f ca="1">IFERROR(IF(YEAR($B$13)=$B$20,"",YEAR($B$13)),"")</f>
        <v>2019</v>
      </c>
      <c r="C22" t="s">
        <v>54</v>
      </c>
    </row>
    <row r="24" spans="1:3" ht="16.5" x14ac:dyDescent="0.3">
      <c r="A24" s="19" t="s">
        <v>42</v>
      </c>
      <c r="B24" s="4" t="s">
        <v>48</v>
      </c>
      <c r="C24" s="23">
        <f ca="1">B4</f>
        <v>43280</v>
      </c>
    </row>
    <row r="25" spans="1:3" ht="16.5" x14ac:dyDescent="0.3">
      <c r="B25" s="4" t="s">
        <v>49</v>
      </c>
      <c r="C25" s="23">
        <f ca="1">B9</f>
        <v>43430</v>
      </c>
    </row>
    <row r="26" spans="1:3" ht="16.5" x14ac:dyDescent="0.3">
      <c r="B26" s="9" t="s">
        <v>50</v>
      </c>
      <c r="C26" s="23">
        <f ca="1">B13</f>
        <v>43730</v>
      </c>
    </row>
    <row r="27" spans="1:3" x14ac:dyDescent="0.3">
      <c r="B27" s="8"/>
    </row>
    <row r="28" spans="1:3" x14ac:dyDescent="0.3">
      <c r="B28" s="8"/>
    </row>
    <row r="29" spans="1:3" x14ac:dyDescent="0.3">
      <c r="B29" s="8"/>
    </row>
    <row r="30" spans="1:3" x14ac:dyDescent="0.3">
      <c r="B30" s="8"/>
    </row>
    <row r="31" spans="1:3" x14ac:dyDescent="0.3">
      <c r="B31" s="8"/>
    </row>
    <row r="32" spans="1:3" x14ac:dyDescent="0.3">
      <c r="B32" s="8"/>
    </row>
  </sheetData>
  <printOptions horizontalCentered="1"/>
  <pageMargins left="0.7" right="0.7" top="0.75" bottom="0.75" header="0.3" footer="0.3"/>
  <pageSetup paperSize="9" scale="60"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Milepæler</vt:lpstr>
      <vt:lpstr>Veikart</vt:lpstr>
      <vt:lpstr>Om</vt:lpstr>
      <vt:lpstr>Diagramdata</vt:lpstr>
      <vt:lpstr>Milepæler!Print_Titles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2018-06-29T13:45:32Z</dcterms:created>
  <dcterms:modified xsi:type="dcterms:W3CDTF">2018-06-29T13:45:32Z</dcterms:modified>
</cp:coreProperties>
</file>