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EE8A3719-4FC9-4650-9BFF-ECFCADAACB1A}" xr6:coauthVersionLast="31" xr6:coauthVersionMax="36" xr10:uidLastSave="{00000000-0000-0000-0000-000000000000}"/>
  <bookViews>
    <workbookView xWindow="750" yWindow="-120" windowWidth="15030" windowHeight="8370" xr2:uid="{00000000-000D-0000-FFFF-FFFF00000000}"/>
  </bookViews>
  <sheets>
    <sheet name="Årlig timeliste" sheetId="1" r:id="rId1"/>
  </sheets>
  <definedNames>
    <definedName name="_xlnm.Print_Area" localSheetId="0">'Årlig timeliste'!$B$1:$L$140</definedName>
    <definedName name="_xlnm.Print_Titles" localSheetId="0">'Årlig timeliste'!$1:$5</definedName>
  </definedNames>
  <calcPr calcId="179017"/>
</workbook>
</file>

<file path=xl/calcChain.xml><?xml version="1.0" encoding="utf-8"?>
<calcChain xmlns="http://schemas.openxmlformats.org/spreadsheetml/2006/main">
  <c r="E139" i="1" l="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<sst xmlns="http://schemas.openxmlformats.org/spreadsheetml/2006/main" count="265" uniqueCount="67">
  <si>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Timeliste for ansatte</t>
  </si>
  <si>
    <t>Ansattes navn:</t>
  </si>
  <si>
    <t>Leder:</t>
  </si>
  <si>
    <r>
      <t xml:space="preserve">Januar, februar, mars      </t>
    </r>
    <r>
      <rPr>
        <sz val="11"/>
        <color theme="0"/>
        <rFont val="Century Gothic"/>
        <family val="2"/>
        <scheme val="major"/>
      </rPr>
      <t>Timeliste for ansatte: Daglig, ukentlig, månedlig, årlig</t>
    </r>
  </si>
  <si>
    <t>Januar</t>
  </si>
  <si>
    <t>Mandag</t>
  </si>
  <si>
    <t>Tirsdag</t>
  </si>
  <si>
    <t>Onsdag</t>
  </si>
  <si>
    <t>Torsdag</t>
  </si>
  <si>
    <t>Fredag</t>
  </si>
  <si>
    <t>Lørdag</t>
  </si>
  <si>
    <t>Søndag</t>
  </si>
  <si>
    <t>Timer totalt per uke</t>
  </si>
  <si>
    <t>Jan. totalt: Vanlige timer</t>
  </si>
  <si>
    <t>Februar</t>
  </si>
  <si>
    <t>Feb. totalt: Vanlige timer</t>
  </si>
  <si>
    <t>Mars</t>
  </si>
  <si>
    <t>Mars totalt: Vanlige timer</t>
  </si>
  <si>
    <r>
      <t xml:space="preserve">April, mai, juni      </t>
    </r>
    <r>
      <rPr>
        <sz val="11"/>
        <color theme="0"/>
        <rFont val="Century Gothic"/>
        <family val="2"/>
        <scheme val="major"/>
      </rPr>
      <t>Timeliste for ansatte: Daglig, ukentlig, månedlig, årlig</t>
    </r>
  </si>
  <si>
    <t>April</t>
  </si>
  <si>
    <t>April totalt: Vanlige timer</t>
  </si>
  <si>
    <t>Mai</t>
  </si>
  <si>
    <t>Mai totalt: Vanlige timer</t>
  </si>
  <si>
    <t>Juni</t>
  </si>
  <si>
    <t>Juni totalt: Vanlige timer</t>
  </si>
  <si>
    <r>
      <t xml:space="preserve">Juli, august, september     </t>
    </r>
    <r>
      <rPr>
        <sz val="11"/>
        <color theme="0"/>
        <rFont val="Century Gothic"/>
        <family val="2"/>
        <scheme val="major"/>
      </rPr>
      <t>Timeliste for ansatte: Daglig, ukentlig, månedlig, årlig</t>
    </r>
  </si>
  <si>
    <t>Juli</t>
  </si>
  <si>
    <t>Juli totalt: Vanlige timer</t>
  </si>
  <si>
    <t>August</t>
  </si>
  <si>
    <t>Aug. totalt: Vanlige timer</t>
  </si>
  <si>
    <t>September</t>
  </si>
  <si>
    <t>Sep. totalt: Vanlige timer</t>
  </si>
  <si>
    <r>
      <t xml:space="preserve">Oktober, november, desember     </t>
    </r>
    <r>
      <rPr>
        <sz val="11"/>
        <color theme="0"/>
        <rFont val="Century Gothic"/>
        <family val="2"/>
        <scheme val="major"/>
      </rPr>
      <t>Timeliste for ansatte: Daglig, ukentlig, månedlig, årlig</t>
    </r>
  </si>
  <si>
    <t>Oktober</t>
  </si>
  <si>
    <t>Okt. totalt: Vanlige timer</t>
  </si>
  <si>
    <t>November</t>
  </si>
  <si>
    <t>Nov. totalt: Vanlige timer</t>
  </si>
  <si>
    <t>Desember</t>
  </si>
  <si>
    <t>Des. totalt: Vanlige timer</t>
  </si>
  <si>
    <t>Uke 1</t>
  </si>
  <si>
    <t>E-post:</t>
  </si>
  <si>
    <t>Telefon:</t>
  </si>
  <si>
    <t>Overtid</t>
  </si>
  <si>
    <t>Jan. totalt: Overtid</t>
  </si>
  <si>
    <t>Feb. totalt: Overtid</t>
  </si>
  <si>
    <t>Mars totalt: Overtid</t>
  </si>
  <si>
    <t>April totalt: Overtid</t>
  </si>
  <si>
    <t>Mai totalt: Overtid</t>
  </si>
  <si>
    <t>Juni totalt: Overtid</t>
  </si>
  <si>
    <t>Juli totalt: Overtid</t>
  </si>
  <si>
    <t>Aug. totalt: Overtid</t>
  </si>
  <si>
    <t>Sep. totalt: Overtid</t>
  </si>
  <si>
    <t>Okt. totalt: Overtid</t>
  </si>
  <si>
    <t>Nov. totalt: Overtid</t>
  </si>
  <si>
    <t>Des. totalt: Overtid</t>
  </si>
  <si>
    <t>Uke 2</t>
  </si>
  <si>
    <t xml:space="preserve">Overtid </t>
  </si>
  <si>
    <t>Totalt hittil i år:</t>
  </si>
  <si>
    <t>Vanlige timer:</t>
  </si>
  <si>
    <t>Uke 3</t>
  </si>
  <si>
    <t xml:space="preserve">Overtid  </t>
  </si>
  <si>
    <t>Overtidstimer:</t>
  </si>
  <si>
    <t>Uke 4</t>
  </si>
  <si>
    <t xml:space="preserve">Overtid   </t>
  </si>
  <si>
    <t>Totalt:</t>
  </si>
  <si>
    <t>Uke 5</t>
  </si>
  <si>
    <t xml:space="preserve">Overtid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</si>
</sst>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quot;kr&quot;\ * #,##0_-;\-&quot;kr&quot;\ * #,##0_-;_-&quot;kr&quot;\ * &quot;-&quot;_-;_-@_-"/>
    <numFmt numFmtId="165" formatCode="_-&quot;kr&quot;\ * #,##0.00_-;\-&quot;kr&quot;\ * #,##0.00_-;_-&quot;kr&quot;\ * &quot;-&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30" fillId="0" borderId="0" applyFont="0" applyFill="0" applyBorder="0" applyAlignment="0" applyProtection="0"/>
    <xf numFmtId="41"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7">
    <xf numFmtId="0" fontId="0" fillId="0" borderId="0" xfId="0"/>
    <xf numFmtId="0" fontId="3" fillId="2" borderId="0" xfId="0" applyFont="1" applyFill="1" applyBorder="1"/>
    <xf numFmtId="0" fontId="3" fillId="2" borderId="0" xfId="0" applyNumberFormat="1" applyFont="1" applyFill="1" applyBorder="1" applyAlignment="1">
      <alignment horizontal="left"/>
    </xf>
    <xf numFmtId="0" fontId="3" fillId="2" borderId="0" xfId="0" applyFont="1" applyFill="1" applyBorder="1" applyAlignment="1">
      <alignment horizontal="left" indent="3"/>
    </xf>
    <xf numFmtId="0" fontId="3" fillId="2" borderId="0" xfId="0" applyFont="1" applyFill="1" applyBorder="1" applyAlignment="1">
      <alignment horizontal="left"/>
    </xf>
    <xf numFmtId="0" fontId="3" fillId="2" borderId="0" xfId="0" applyFont="1" applyFill="1" applyBorder="1" applyAlignment="1"/>
    <xf numFmtId="0" fontId="3" fillId="2" borderId="0" xfId="0" applyFont="1" applyFill="1" applyBorder="1" applyAlignment="1">
      <alignment horizontal="right"/>
    </xf>
    <xf numFmtId="0" fontId="4" fillId="2" borderId="0" xfId="0" applyNumberFormat="1" applyFont="1" applyFill="1" applyBorder="1" applyAlignment="1">
      <alignment horizontal="left"/>
    </xf>
    <xf numFmtId="0" fontId="5" fillId="2" borderId="0" xfId="0" applyFont="1" applyFill="1" applyBorder="1" applyAlignment="1">
      <alignment vertical="center"/>
    </xf>
    <xf numFmtId="0" fontId="6" fillId="2" borderId="0" xfId="0" applyFont="1" applyFill="1" applyBorder="1" applyAlignment="1">
      <alignment vertical="center"/>
    </xf>
    <xf numFmtId="0" fontId="4" fillId="2" borderId="0" xfId="0" applyFont="1" applyFill="1" applyBorder="1" applyAlignment="1">
      <alignment horizontal="left"/>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NumberFormat="1" applyFont="1" applyFill="1" applyBorder="1" applyAlignment="1">
      <alignment horizontal="left"/>
    </xf>
    <xf numFmtId="0" fontId="3" fillId="0" borderId="3" xfId="0" applyNumberFormat="1" applyFont="1" applyFill="1" applyBorder="1" applyAlignment="1">
      <alignment horizontal="right"/>
    </xf>
    <xf numFmtId="0" fontId="3" fillId="4" borderId="3" xfId="0" applyNumberFormat="1" applyFont="1" applyFill="1" applyBorder="1" applyAlignment="1">
      <alignment horizontal="right"/>
    </xf>
    <xf numFmtId="0" fontId="4" fillId="3" borderId="3" xfId="0" applyNumberFormat="1" applyFont="1" applyFill="1" applyBorder="1" applyAlignment="1">
      <alignment horizontal="right"/>
    </xf>
    <xf numFmtId="0" fontId="12" fillId="6" borderId="3" xfId="0" applyFont="1" applyFill="1" applyBorder="1" applyAlignment="1">
      <alignment horizontal="left"/>
    </xf>
    <xf numFmtId="0" fontId="3" fillId="2" borderId="1" xfId="0" applyNumberFormat="1" applyFont="1" applyFill="1" applyBorder="1" applyAlignment="1">
      <alignment horizontal="left"/>
    </xf>
    <xf numFmtId="0" fontId="3" fillId="2" borderId="2" xfId="0" applyNumberFormat="1" applyFont="1" applyFill="1" applyBorder="1" applyAlignment="1">
      <alignment horizontal="left"/>
    </xf>
    <xf numFmtId="0" fontId="3" fillId="3" borderId="4" xfId="0" applyFont="1" applyFill="1" applyBorder="1" applyAlignment="1">
      <alignment horizontal="left"/>
    </xf>
    <xf numFmtId="0" fontId="3" fillId="4" borderId="5" xfId="0" applyNumberFormat="1" applyFont="1" applyFill="1" applyBorder="1" applyAlignment="1">
      <alignment horizontal="right"/>
    </xf>
    <xf numFmtId="0" fontId="8" fillId="5" borderId="6" xfId="0" applyNumberFormat="1" applyFont="1" applyFill="1" applyBorder="1" applyAlignment="1">
      <alignment horizontal="left"/>
    </xf>
    <xf numFmtId="0" fontId="9" fillId="5" borderId="7" xfId="0" applyNumberFormat="1" applyFont="1" applyFill="1" applyBorder="1" applyAlignment="1">
      <alignment horizontal="center"/>
    </xf>
    <xf numFmtId="0" fontId="9" fillId="5" borderId="8" xfId="0" applyNumberFormat="1" applyFont="1" applyFill="1" applyBorder="1" applyAlignment="1">
      <alignment horizontal="center"/>
    </xf>
    <xf numFmtId="0" fontId="4" fillId="3" borderId="9" xfId="0" applyFont="1" applyFill="1" applyBorder="1" applyAlignment="1">
      <alignment horizontal="left"/>
    </xf>
    <xf numFmtId="0" fontId="3" fillId="0" borderId="10" xfId="0" applyFont="1" applyFill="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3" fillId="0" borderId="10" xfId="0" applyNumberFormat="1" applyFont="1" applyFill="1" applyBorder="1" applyAlignment="1">
      <alignment horizontal="right"/>
    </xf>
    <xf numFmtId="0" fontId="12" fillId="6" borderId="3" xfId="0" applyFont="1" applyFill="1" applyBorder="1" applyAlignment="1">
      <alignment horizontal="left"/>
    </xf>
    <xf numFmtId="0" fontId="3" fillId="2" borderId="0" xfId="0" applyFont="1" applyFill="1" applyBorder="1" applyAlignment="1">
      <alignment vertical="center"/>
    </xf>
    <xf numFmtId="0" fontId="3" fillId="2" borderId="0" xfId="0" applyFont="1" applyFill="1" applyBorder="1" applyAlignment="1">
      <alignment horizontal="right" vertical="center"/>
    </xf>
    <xf numFmtId="0" fontId="7" fillId="2" borderId="0" xfId="0" applyFont="1" applyFill="1" applyBorder="1" applyAlignment="1">
      <alignment vertical="center"/>
    </xf>
    <xf numFmtId="0" fontId="10" fillId="6" borderId="3" xfId="0" applyFont="1" applyFill="1" applyBorder="1" applyAlignment="1">
      <alignment horizontal="left" vertical="center"/>
    </xf>
    <xf numFmtId="0" fontId="10" fillId="6" borderId="3" xfId="0" applyNumberFormat="1" applyFont="1" applyFill="1" applyBorder="1" applyAlignment="1">
      <alignment horizontal="left" vertical="center"/>
    </xf>
    <xf numFmtId="0" fontId="13" fillId="6" borderId="3" xfId="0" applyNumberFormat="1"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218">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åned" pivot="0" count="7" xr9:uid="{00000000-0011-0000-FFFF-FFFF00000000}">
      <tableStyleElement type="wholeTable" dxfId="217"/>
      <tableStyleElement type="headerRow" dxfId="216"/>
      <tableStyleElement type="totalRow" dxfId="215"/>
      <tableStyleElement type="firstColumn" dxfId="214"/>
      <tableStyleElement type="lastColumn" dxfId="213"/>
      <tableStyleElement type="firstRowStripe" dxfId="212"/>
      <tableStyleElement type="firstColumnStripe" dxfId="2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uar" displayName="Januar" ref="B7:L15" totalsRowCount="1" headerRowDxfId="210" headerRowBorderDxfId="209" tableBorderDxfId="208" totalsRowBorderDxfId="207">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Januar" totalsRowLabel="Timer totalt per uke" dataDxfId="206" totalsRowDxfId="205"/>
    <tableColumn id="3" xr3:uid="{00000000-0010-0000-0000-000003000000}" name="Uke 1" totalsRowFunction="sum" totalsRowDxfId="204"/>
    <tableColumn id="4" xr3:uid="{00000000-0010-0000-0000-000004000000}" name="Overtid" totalsRowFunction="sum" dataDxfId="203" totalsRowDxfId="202"/>
    <tableColumn id="5" xr3:uid="{00000000-0010-0000-0000-000005000000}" name="Uke 2" totalsRowFunction="sum" dataDxfId="201" totalsRowDxfId="200"/>
    <tableColumn id="6" xr3:uid="{00000000-0010-0000-0000-000006000000}" name="Overtid " totalsRowFunction="sum" dataDxfId="199" totalsRowDxfId="198"/>
    <tableColumn id="7" xr3:uid="{00000000-0010-0000-0000-000007000000}" name="Uke 3" totalsRowFunction="sum" dataDxfId="197" totalsRowDxfId="196"/>
    <tableColumn id="8" xr3:uid="{00000000-0010-0000-0000-000008000000}" name="Overtid  " totalsRowFunction="sum" dataDxfId="195" totalsRowDxfId="194"/>
    <tableColumn id="9" xr3:uid="{00000000-0010-0000-0000-000009000000}" name="Uke 4" totalsRowFunction="sum" dataDxfId="193" totalsRowDxfId="192"/>
    <tableColumn id="10" xr3:uid="{00000000-0010-0000-0000-00000A000000}" name="Overtid   " totalsRowFunction="sum" dataDxfId="191" totalsRowDxfId="190"/>
    <tableColumn id="11" xr3:uid="{00000000-0010-0000-0000-00000B000000}" name="Uke 5" totalsRowFunction="sum" dataDxfId="189" totalsRowDxfId="188"/>
    <tableColumn id="12" xr3:uid="{00000000-0010-0000-0000-00000C000000}" name="Overtid    " totalsRowFunction="sum" dataDxfId="187" totalsRowDxfId="186"/>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januar måned i denne tabellen. Totalt antall ukentlige timer beregnes automatisk."/>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Oktober" displayName="Oktober" ref="B109:L117" totalsRowCount="1" headerRowDxfId="57" headerRowBorderDxfId="56" tableBorderDxfId="55" totalsRowBorderDxfId="54">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Oktober" totalsRowLabel="Timer totalt per uke" dataDxfId="53" totalsRowDxfId="52"/>
    <tableColumn id="2" xr3:uid="{00000000-0010-0000-0900-000002000000}" name="Uke 1" totalsRowFunction="sum" dataDxfId="51"/>
    <tableColumn id="3" xr3:uid="{00000000-0010-0000-0900-000003000000}" name="Overtid" totalsRowFunction="sum" dataDxfId="50"/>
    <tableColumn id="4" xr3:uid="{00000000-0010-0000-0900-000004000000}" name="Uke 2" totalsRowFunction="sum" dataDxfId="49"/>
    <tableColumn id="5" xr3:uid="{00000000-0010-0000-0900-000005000000}" name="Overtid " totalsRowFunction="sum" dataDxfId="48"/>
    <tableColumn id="6" xr3:uid="{00000000-0010-0000-0900-000006000000}" name="Uke 3" totalsRowFunction="sum" dataDxfId="47"/>
    <tableColumn id="7" xr3:uid="{00000000-0010-0000-0900-000007000000}" name="Overtid  " totalsRowFunction="sum" dataDxfId="46"/>
    <tableColumn id="8" xr3:uid="{00000000-0010-0000-0900-000008000000}" name="Uke 4" totalsRowFunction="sum" dataDxfId="45"/>
    <tableColumn id="9" xr3:uid="{00000000-0010-0000-0900-000009000000}" name="Overtid   " totalsRowFunction="sum" dataDxfId="44"/>
    <tableColumn id="10" xr3:uid="{00000000-0010-0000-0900-00000A000000}" name="Uke 5" totalsRowFunction="sum" dataDxfId="43"/>
    <tableColumn id="11" xr3:uid="{00000000-0010-0000-0900-00000B000000}" name="Overtid    " totalsRowFunction="sum" dataDxfId="42"/>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oktober måned i denne tabellen. Totalt antall ukentlige timer beregnes automatisk."/>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November" displayName="November" ref="B120:L128" totalsRowCount="1" headerRowDxfId="41" headerRowBorderDxfId="40" tableBorderDxfId="39" totalsRowBorderDxfId="38">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November" totalsRowLabel="Timer totalt per uke" dataDxfId="37" totalsRowDxfId="36"/>
    <tableColumn id="2" xr3:uid="{00000000-0010-0000-0A00-000002000000}" name="Uke 1" totalsRowFunction="sum" dataDxfId="35"/>
    <tableColumn id="3" xr3:uid="{00000000-0010-0000-0A00-000003000000}" name="Overtid" totalsRowFunction="sum" dataDxfId="34"/>
    <tableColumn id="4" xr3:uid="{00000000-0010-0000-0A00-000004000000}" name="Uke 2" totalsRowFunction="sum" dataDxfId="33"/>
    <tableColumn id="5" xr3:uid="{00000000-0010-0000-0A00-000005000000}" name="Overtid " totalsRowFunction="sum" dataDxfId="32"/>
    <tableColumn id="6" xr3:uid="{00000000-0010-0000-0A00-000006000000}" name="Uke 3" totalsRowFunction="sum" dataDxfId="31"/>
    <tableColumn id="7" xr3:uid="{00000000-0010-0000-0A00-000007000000}" name="Overtid  " totalsRowFunction="sum" dataDxfId="30"/>
    <tableColumn id="8" xr3:uid="{00000000-0010-0000-0A00-000008000000}" name="Uke 4" totalsRowFunction="sum" dataDxfId="29"/>
    <tableColumn id="9" xr3:uid="{00000000-0010-0000-0A00-000009000000}" name="Overtid   " totalsRowFunction="sum" dataDxfId="28"/>
    <tableColumn id="10" xr3:uid="{00000000-0010-0000-0A00-00000A000000}" name="Uke 5" totalsRowFunction="sum" dataDxfId="27"/>
    <tableColumn id="11" xr3:uid="{00000000-0010-0000-0A00-00000B000000}" name="Overtid    " totalsRowFunction="sum" dataDxfId="26"/>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november måned i denne tabellen. Totalt antall ukentlige timer beregnes automatisk."/>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Desember" displayName="Desember" ref="B131:L139" totalsRowCount="1" headerRowDxfId="25" headerRowBorderDxfId="24" tableBorderDxfId="23" totalsRowBorderDxfId="22">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Desember" totalsRowLabel="Timer totalt per uke" dataDxfId="21" totalsRowDxfId="20"/>
    <tableColumn id="2" xr3:uid="{00000000-0010-0000-0B00-000002000000}" name="Uke 1" totalsRowFunction="sum" dataDxfId="19" totalsRowDxfId="18"/>
    <tableColumn id="3" xr3:uid="{00000000-0010-0000-0B00-000003000000}" name="Overtid" totalsRowFunction="sum" dataDxfId="17" totalsRowDxfId="16"/>
    <tableColumn id="4" xr3:uid="{00000000-0010-0000-0B00-000004000000}" name="Uke 2" totalsRowFunction="sum" dataDxfId="15" totalsRowDxfId="14"/>
    <tableColumn id="5" xr3:uid="{00000000-0010-0000-0B00-000005000000}" name="Overtid " totalsRowFunction="sum" dataDxfId="13" totalsRowDxfId="12"/>
    <tableColumn id="6" xr3:uid="{00000000-0010-0000-0B00-000006000000}" name="Uke 3" totalsRowFunction="sum" dataDxfId="11" totalsRowDxfId="10"/>
    <tableColumn id="7" xr3:uid="{00000000-0010-0000-0B00-000007000000}" name="Overtid  " totalsRowFunction="sum" dataDxfId="9" totalsRowDxfId="8"/>
    <tableColumn id="8" xr3:uid="{00000000-0010-0000-0B00-000008000000}" name="Uke 4" totalsRowFunction="sum" dataDxfId="7" totalsRowDxfId="6"/>
    <tableColumn id="9" xr3:uid="{00000000-0010-0000-0B00-000009000000}" name="Overtid   " totalsRowFunction="sum" dataDxfId="5" totalsRowDxfId="4"/>
    <tableColumn id="10" xr3:uid="{00000000-0010-0000-0B00-00000A000000}" name="Uke 5" totalsRowFunction="sum" dataDxfId="3" totalsRowDxfId="2"/>
    <tableColumn id="11" xr3:uid="{00000000-0010-0000-0B00-00000B000000}" name="Overtid    " totalsRowFunction="sum" dataDxfId="1" totalsRowDxfId="0"/>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desember måned i denne tabellen. Totalt antall ukentlige timer beregnes automatis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ebruar" displayName="Februar" ref="B18:L26" totalsRowCount="1" headerRowDxfId="185" headerRowBorderDxfId="184" tableBorderDxfId="183" totalsRowBorderDxfId="182">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ebruar" totalsRowLabel="Timer totalt per uke" dataDxfId="181" totalsRowDxfId="180"/>
    <tableColumn id="2" xr3:uid="{00000000-0010-0000-0100-000002000000}" name="Uke 1" totalsRowFunction="sum" dataDxfId="179"/>
    <tableColumn id="3" xr3:uid="{00000000-0010-0000-0100-000003000000}" name="Overtid" totalsRowFunction="sum" dataDxfId="178"/>
    <tableColumn id="4" xr3:uid="{00000000-0010-0000-0100-000004000000}" name="Uke 2" totalsRowFunction="sum" dataDxfId="177"/>
    <tableColumn id="5" xr3:uid="{00000000-0010-0000-0100-000005000000}" name="Overtid " totalsRowFunction="sum" dataDxfId="176"/>
    <tableColumn id="6" xr3:uid="{00000000-0010-0000-0100-000006000000}" name="Uke 3" totalsRowFunction="sum" dataDxfId="175"/>
    <tableColumn id="7" xr3:uid="{00000000-0010-0000-0100-000007000000}" name="Overtid  " totalsRowFunction="sum" dataDxfId="174"/>
    <tableColumn id="8" xr3:uid="{00000000-0010-0000-0100-000008000000}" name="Uke 4" totalsRowFunction="sum" dataDxfId="173"/>
    <tableColumn id="9" xr3:uid="{00000000-0010-0000-0100-000009000000}" name="Overtid   " totalsRowFunction="sum" dataDxfId="172"/>
    <tableColumn id="10" xr3:uid="{00000000-0010-0000-0100-00000A000000}" name="Uke 5" totalsRowFunction="sum" dataDxfId="171"/>
    <tableColumn id="11" xr3:uid="{00000000-0010-0000-0100-00000B000000}" name="Overtid    " totalsRowFunction="sum" dataDxfId="170"/>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februar måned i denne tabellen. Totalt antall ukentlige timer beregnes automatisk."/>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s" displayName="Mars" ref="B29:L37" totalsRowCount="1" headerRowDxfId="169" headerRowBorderDxfId="168" tableBorderDxfId="167" totalsRowBorderDxfId="166">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s" totalsRowLabel="Timer totalt per uke" dataDxfId="165" totalsRowDxfId="164"/>
    <tableColumn id="2" xr3:uid="{00000000-0010-0000-0200-000002000000}" name="Uke 1" totalsRowFunction="sum" dataDxfId="163"/>
    <tableColumn id="3" xr3:uid="{00000000-0010-0000-0200-000003000000}" name="Overtid" totalsRowFunction="sum" dataDxfId="162"/>
    <tableColumn id="4" xr3:uid="{00000000-0010-0000-0200-000004000000}" name="Uke 2" totalsRowFunction="sum" dataDxfId="161"/>
    <tableColumn id="5" xr3:uid="{00000000-0010-0000-0200-000005000000}" name="Overtid " totalsRowFunction="sum" dataDxfId="160"/>
    <tableColumn id="6" xr3:uid="{00000000-0010-0000-0200-000006000000}" name="Uke 3" totalsRowFunction="sum" dataDxfId="159"/>
    <tableColumn id="7" xr3:uid="{00000000-0010-0000-0200-000007000000}" name="Overtid  " totalsRowFunction="sum" dataDxfId="158"/>
    <tableColumn id="8" xr3:uid="{00000000-0010-0000-0200-000008000000}" name="Uke 4" totalsRowFunction="sum" dataDxfId="157"/>
    <tableColumn id="9" xr3:uid="{00000000-0010-0000-0200-000009000000}" name="Overtid   " totalsRowFunction="sum" dataDxfId="156"/>
    <tableColumn id="10" xr3:uid="{00000000-0010-0000-0200-00000A000000}" name="Uke 5" totalsRowFunction="sum" dataDxfId="155"/>
    <tableColumn id="11" xr3:uid="{00000000-0010-0000-0200-00000B000000}" name="Overtid    " totalsRowFunction="sum" dataDxfId="154"/>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mars måned i denne tabellen. Totalt antall ukentlige timer beregnes automatisk."/>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pril" displayName="April" ref="B41:L49" totalsRowCount="1" headerRowDxfId="153" headerRowBorderDxfId="152" tableBorderDxfId="151" totalsRowBorderDxfId="150">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pril" totalsRowLabel="Timer totalt per uke" dataDxfId="149" totalsRowDxfId="148"/>
    <tableColumn id="2" xr3:uid="{00000000-0010-0000-0300-000002000000}" name="Uke 1" totalsRowFunction="sum" dataDxfId="147"/>
    <tableColumn id="3" xr3:uid="{00000000-0010-0000-0300-000003000000}" name="Overtid" totalsRowFunction="sum" dataDxfId="146"/>
    <tableColumn id="4" xr3:uid="{00000000-0010-0000-0300-000004000000}" name="Uke 2" totalsRowFunction="sum" dataDxfId="145"/>
    <tableColumn id="5" xr3:uid="{00000000-0010-0000-0300-000005000000}" name="Overtid " totalsRowFunction="sum" dataDxfId="144"/>
    <tableColumn id="6" xr3:uid="{00000000-0010-0000-0300-000006000000}" name="Uke 3" totalsRowFunction="sum" dataDxfId="143"/>
    <tableColumn id="7" xr3:uid="{00000000-0010-0000-0300-000007000000}" name="Overtid  " totalsRowFunction="sum" dataDxfId="142"/>
    <tableColumn id="8" xr3:uid="{00000000-0010-0000-0300-000008000000}" name="Uke 4" totalsRowFunction="sum" dataDxfId="141"/>
    <tableColumn id="9" xr3:uid="{00000000-0010-0000-0300-000009000000}" name="Overtid   " totalsRowFunction="sum" dataDxfId="140"/>
    <tableColumn id="10" xr3:uid="{00000000-0010-0000-0300-00000A000000}" name="Uke 5" totalsRowFunction="sum" dataDxfId="139"/>
    <tableColumn id="11" xr3:uid="{00000000-0010-0000-0300-00000B000000}" name="Overtid    " totalsRowFunction="sum" dataDxfId="138"/>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april måned i denne tabellen. Totalt antall ukentlige timer beregnes automatisk."/>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ai" displayName="Mai" ref="B52:L60" totalsRowCount="1" headerRowDxfId="137" headerRowBorderDxfId="136" tableBorderDxfId="135" totalsRowBorderDxfId="134">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i" totalsRowLabel="Timer totalt per uke" dataDxfId="133" totalsRowDxfId="132"/>
    <tableColumn id="2" xr3:uid="{00000000-0010-0000-0400-000002000000}" name="Uke 1" totalsRowFunction="sum" dataDxfId="131"/>
    <tableColumn id="3" xr3:uid="{00000000-0010-0000-0400-000003000000}" name="Overtid" totalsRowFunction="sum" dataDxfId="130"/>
    <tableColumn id="4" xr3:uid="{00000000-0010-0000-0400-000004000000}" name="Uke 2" totalsRowFunction="sum" dataDxfId="129"/>
    <tableColumn id="5" xr3:uid="{00000000-0010-0000-0400-000005000000}" name="Overtid " totalsRowFunction="sum" dataDxfId="128"/>
    <tableColumn id="6" xr3:uid="{00000000-0010-0000-0400-000006000000}" name="Uke 3" totalsRowFunction="sum" dataDxfId="127"/>
    <tableColumn id="7" xr3:uid="{00000000-0010-0000-0400-000007000000}" name="Overtid  " totalsRowFunction="sum" dataDxfId="126"/>
    <tableColumn id="8" xr3:uid="{00000000-0010-0000-0400-000008000000}" name="Uke 4" totalsRowFunction="sum" dataDxfId="125"/>
    <tableColumn id="9" xr3:uid="{00000000-0010-0000-0400-000009000000}" name="Overtid   " totalsRowFunction="sum" dataDxfId="124"/>
    <tableColumn id="10" xr3:uid="{00000000-0010-0000-0400-00000A000000}" name="Uke 5" totalsRowFunction="sum" dataDxfId="123"/>
    <tableColumn id="11" xr3:uid="{00000000-0010-0000-0400-00000B000000}" name="Overtid    " totalsRowFunction="sum" dataDxfId="122"/>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mai måned i denne tabellen. Totalt antall ukentlige timer beregnes automatisk."/>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Juni" displayName="Juni" ref="B63:L71" totalsRowCount="1" headerRowDxfId="121" headerRowBorderDxfId="120" tableBorderDxfId="119" totalsRowBorderDxfId="118">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uni" totalsRowLabel="Timer totalt per uke" dataDxfId="117" totalsRowDxfId="116"/>
    <tableColumn id="2" xr3:uid="{00000000-0010-0000-0500-000002000000}" name="Uke 1" totalsRowFunction="sum" dataDxfId="115"/>
    <tableColumn id="3" xr3:uid="{00000000-0010-0000-0500-000003000000}" name="Overtid" totalsRowFunction="sum" dataDxfId="114"/>
    <tableColumn id="4" xr3:uid="{00000000-0010-0000-0500-000004000000}" name="Uke 2" totalsRowFunction="sum" dataDxfId="113"/>
    <tableColumn id="5" xr3:uid="{00000000-0010-0000-0500-000005000000}" name="Overtid " totalsRowFunction="sum" dataDxfId="112"/>
    <tableColumn id="6" xr3:uid="{00000000-0010-0000-0500-000006000000}" name="Uke 3" totalsRowFunction="sum" dataDxfId="111"/>
    <tableColumn id="7" xr3:uid="{00000000-0010-0000-0500-000007000000}" name="Overtid  " totalsRowFunction="sum" dataDxfId="110"/>
    <tableColumn id="8" xr3:uid="{00000000-0010-0000-0500-000008000000}" name="Uke 4" totalsRowFunction="sum" dataDxfId="109"/>
    <tableColumn id="9" xr3:uid="{00000000-0010-0000-0500-000009000000}" name="Overtid   " totalsRowFunction="sum" dataDxfId="108"/>
    <tableColumn id="10" xr3:uid="{00000000-0010-0000-0500-00000A000000}" name="Uke 5" totalsRowFunction="sum" dataDxfId="107"/>
    <tableColumn id="11" xr3:uid="{00000000-0010-0000-0500-00000B000000}" name="Overtid    " totalsRowFunction="sum" dataDxfId="106"/>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juni måned i denne tabellen. Totalt antall ukentlige timer beregnes automatisk."/>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Juli" displayName="Juli" ref="B75:L83" totalsRowCount="1" headerRowDxfId="105" headerRowBorderDxfId="104" tableBorderDxfId="103" totalsRowBorderDxfId="102">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uli" totalsRowLabel="Timer totalt per uke" dataDxfId="101" totalsRowDxfId="100"/>
    <tableColumn id="2" xr3:uid="{00000000-0010-0000-0600-000002000000}" name="Uke 1" totalsRowFunction="sum" dataDxfId="99"/>
    <tableColumn id="3" xr3:uid="{00000000-0010-0000-0600-000003000000}" name="Overtid" totalsRowFunction="sum" dataDxfId="98"/>
    <tableColumn id="4" xr3:uid="{00000000-0010-0000-0600-000004000000}" name="Uke 2" totalsRowFunction="sum" dataDxfId="97"/>
    <tableColumn id="5" xr3:uid="{00000000-0010-0000-0600-000005000000}" name="Overtid " totalsRowFunction="sum" dataDxfId="96"/>
    <tableColumn id="6" xr3:uid="{00000000-0010-0000-0600-000006000000}" name="Uke 3" totalsRowFunction="sum" dataDxfId="95"/>
    <tableColumn id="7" xr3:uid="{00000000-0010-0000-0600-000007000000}" name="Overtid  " totalsRowFunction="sum" dataDxfId="94"/>
    <tableColumn id="8" xr3:uid="{00000000-0010-0000-0600-000008000000}" name="Uke 4" totalsRowFunction="sum" dataDxfId="93"/>
    <tableColumn id="9" xr3:uid="{00000000-0010-0000-0600-000009000000}" name="Overtid   " totalsRowFunction="sum" dataDxfId="92"/>
    <tableColumn id="10" xr3:uid="{00000000-0010-0000-0600-00000A000000}" name="Uke 5" totalsRowFunction="sum" dataDxfId="91"/>
    <tableColumn id="11" xr3:uid="{00000000-0010-0000-0600-00000B000000}" name="Overtid    " totalsRowFunction="sum" dataDxfId="90"/>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juli måned i denne tabellen. Totalt antall ukentlige timer beregnes automatisk."/>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ugust" displayName="August" ref="B86:L94" totalsRowCount="1" headerRowDxfId="89" headerRowBorderDxfId="88" tableBorderDxfId="87" totalsRowBorderDxfId="86">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August" totalsRowLabel="Timer totalt per uke" dataDxfId="85" totalsRowDxfId="84"/>
    <tableColumn id="2" xr3:uid="{00000000-0010-0000-0700-000002000000}" name="Uke 1" totalsRowFunction="sum" dataDxfId="83"/>
    <tableColumn id="3" xr3:uid="{00000000-0010-0000-0700-000003000000}" name="Overtid" totalsRowFunction="sum" dataDxfId="82"/>
    <tableColumn id="4" xr3:uid="{00000000-0010-0000-0700-000004000000}" name="Uke 2" totalsRowFunction="sum" dataDxfId="81"/>
    <tableColumn id="5" xr3:uid="{00000000-0010-0000-0700-000005000000}" name="Overtid " totalsRowFunction="sum" dataDxfId="80"/>
    <tableColumn id="6" xr3:uid="{00000000-0010-0000-0700-000006000000}" name="Uke 3" totalsRowFunction="sum" dataDxfId="79"/>
    <tableColumn id="7" xr3:uid="{00000000-0010-0000-0700-000007000000}" name="Overtid  " totalsRowFunction="sum" dataDxfId="78"/>
    <tableColumn id="8" xr3:uid="{00000000-0010-0000-0700-000008000000}" name="Uke 4" totalsRowFunction="sum" dataDxfId="77"/>
    <tableColumn id="9" xr3:uid="{00000000-0010-0000-0700-000009000000}" name="Overtid   " totalsRowFunction="sum" dataDxfId="76"/>
    <tableColumn id="10" xr3:uid="{00000000-0010-0000-0700-00000A000000}" name="Uke 5" totalsRowFunction="sum" dataDxfId="75"/>
    <tableColumn id="11" xr3:uid="{00000000-0010-0000-0700-00000B000000}" name="Overtid    " totalsRowFunction="sum" dataDxfId="74"/>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august måned i denne tabellen. Totalt antall ukentlige timer beregnes automatisk."/>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September" displayName="September" ref="B97:L105" totalsRowCount="1" headerRowDxfId="73" headerRowBorderDxfId="72" tableBorderDxfId="71" totalsRowBorderDxfId="70">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September" totalsRowLabel="Timer totalt per uke" dataDxfId="69" totalsRowDxfId="68"/>
    <tableColumn id="2" xr3:uid="{00000000-0010-0000-0800-000002000000}" name="Uke 1" totalsRowFunction="sum" dataDxfId="67"/>
    <tableColumn id="3" xr3:uid="{00000000-0010-0000-0800-000003000000}" name="Overtid" totalsRowFunction="sum" dataDxfId="66"/>
    <tableColumn id="4" xr3:uid="{00000000-0010-0000-0800-000004000000}" name="Uke 2" totalsRowFunction="sum" dataDxfId="65"/>
    <tableColumn id="5" xr3:uid="{00000000-0010-0000-0800-000005000000}" name="Overtid " totalsRowFunction="sum" dataDxfId="64"/>
    <tableColumn id="6" xr3:uid="{00000000-0010-0000-0800-000006000000}" name="Uke 3" totalsRowFunction="sum" dataDxfId="63"/>
    <tableColumn id="7" xr3:uid="{00000000-0010-0000-0800-000007000000}" name="Overtid  " totalsRowFunction="sum" dataDxfId="62"/>
    <tableColumn id="8" xr3:uid="{00000000-0010-0000-0800-000008000000}" name="Uke 4" totalsRowFunction="sum" dataDxfId="61"/>
    <tableColumn id="9" xr3:uid="{00000000-0010-0000-0800-000009000000}" name="Overtid   " totalsRowFunction="sum" dataDxfId="60"/>
    <tableColumn id="10" xr3:uid="{00000000-0010-0000-0800-00000A000000}" name="Uke 5" totalsRowFunction="sum" dataDxfId="59"/>
    <tableColumn id="11" xr3:uid="{00000000-0010-0000-0800-00000B000000}" name="Overtid    " totalsRowFunction="sum" dataDxfId="58"/>
  </tableColumns>
  <tableStyleInfo name="Måned" showFirstColumn="1" showLastColumn="0" showRowStripes="0" showColumnStripes="0"/>
  <extLst>
    <ext xmlns:x14="http://schemas.microsoft.com/office/spreadsheetml/2009/9/main" uri="{504A1905-F514-4f6f-8877-14C23A59335A}">
      <x14:table altTextSummary="Skriv inn vanlige timer og overtidstimer for uke 1, 2, 3, 4 og 5 for september måned i denne tabellen. Totalt antall ukentlige timer beregnes automatisk."/>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22.7109375" style="4" customWidth="1"/>
    <col min="3" max="12" width="15" style="4" customWidth="1"/>
    <col min="13" max="13" width="2.7109375" style="1" customWidth="1"/>
    <col min="14" max="16384" width="9.140625" style="1"/>
  </cols>
  <sheetData>
    <row r="1" spans="2:12" ht="15.95" customHeight="1" x14ac:dyDescent="0.3">
      <c r="B1" s="33" t="s">
        <v>0</v>
      </c>
      <c r="C1" s="33"/>
      <c r="D1" s="33"/>
      <c r="E1" s="33"/>
      <c r="F1" s="33"/>
      <c r="G1" s="33"/>
      <c r="H1" s="33"/>
      <c r="I1" s="33"/>
      <c r="J1" s="33"/>
      <c r="K1" s="33"/>
      <c r="L1" s="33"/>
    </row>
    <row r="2" spans="2:12" ht="23.25" customHeight="1" x14ac:dyDescent="0.3">
      <c r="B2" s="33"/>
      <c r="C2" s="33"/>
      <c r="D2" s="33"/>
      <c r="E2" s="33"/>
      <c r="F2" s="33"/>
      <c r="G2" s="33"/>
      <c r="H2" s="33"/>
      <c r="I2" s="33"/>
      <c r="J2" s="33"/>
      <c r="K2" s="33"/>
      <c r="L2" s="33"/>
    </row>
    <row r="3" spans="2:12" ht="15.95" customHeight="1" x14ac:dyDescent="0.3">
      <c r="B3" s="2" t="s">
        <v>1</v>
      </c>
      <c r="C3" s="18"/>
      <c r="D3" s="3" t="s">
        <v>40</v>
      </c>
      <c r="E3" s="11"/>
      <c r="G3" s="31" t="s">
        <v>57</v>
      </c>
      <c r="H3" s="31"/>
      <c r="I3" s="32"/>
      <c r="J3" s="32"/>
    </row>
    <row r="4" spans="2:12" ht="15.95" customHeight="1" x14ac:dyDescent="0.3">
      <c r="B4" s="2" t="s">
        <v>2</v>
      </c>
      <c r="C4" s="19"/>
      <c r="D4" s="3" t="s">
        <v>41</v>
      </c>
      <c r="E4" s="12"/>
      <c r="G4" s="5" t="s">
        <v>58</v>
      </c>
      <c r="H4" s="13">
        <f>SUM(C16,C27,C38,C50,C61,C72,C84,C95,C106,C118,C129,C140)</f>
        <v>0</v>
      </c>
      <c r="I4" s="6" t="s">
        <v>61</v>
      </c>
      <c r="J4" s="13">
        <f>SUM(F16,F27,F38,F50,F61,F72,F84,F95,F106,F118,F129,F140)</f>
        <v>0</v>
      </c>
      <c r="K4" s="6" t="s">
        <v>64</v>
      </c>
      <c r="L4" s="13">
        <f>SUM(H4,J4)</f>
        <v>0</v>
      </c>
    </row>
    <row r="5" spans="2:12" ht="6" customHeight="1" x14ac:dyDescent="0.3">
      <c r="L5" s="7"/>
    </row>
    <row r="6" spans="2:12" s="8" customFormat="1" ht="24.95" customHeight="1" x14ac:dyDescent="0.2">
      <c r="B6" s="34" t="s">
        <v>3</v>
      </c>
      <c r="C6" s="34"/>
      <c r="D6" s="34"/>
      <c r="E6" s="34"/>
      <c r="F6" s="34"/>
      <c r="G6" s="34"/>
      <c r="H6" s="34"/>
      <c r="I6" s="34"/>
      <c r="J6" s="34"/>
      <c r="K6" s="34"/>
      <c r="L6" s="34"/>
    </row>
    <row r="7" spans="2:12" ht="15" customHeight="1" x14ac:dyDescent="0.3">
      <c r="B7" s="22" t="s">
        <v>4</v>
      </c>
      <c r="C7" s="23" t="s">
        <v>39</v>
      </c>
      <c r="D7" s="23" t="s">
        <v>42</v>
      </c>
      <c r="E7" s="23" t="s">
        <v>55</v>
      </c>
      <c r="F7" s="23" t="s">
        <v>56</v>
      </c>
      <c r="G7" s="23" t="s">
        <v>59</v>
      </c>
      <c r="H7" s="23" t="s">
        <v>60</v>
      </c>
      <c r="I7" s="23" t="s">
        <v>62</v>
      </c>
      <c r="J7" s="23" t="s">
        <v>63</v>
      </c>
      <c r="K7" s="23" t="s">
        <v>65</v>
      </c>
      <c r="L7" s="24" t="s">
        <v>66</v>
      </c>
    </row>
    <row r="8" spans="2:12" ht="15" customHeight="1" x14ac:dyDescent="0.3">
      <c r="B8" s="20" t="s">
        <v>5</v>
      </c>
      <c r="C8" s="14"/>
      <c r="D8" s="15"/>
      <c r="E8" s="14"/>
      <c r="F8" s="15"/>
      <c r="G8" s="14"/>
      <c r="H8" s="15"/>
      <c r="I8" s="14"/>
      <c r="J8" s="15"/>
      <c r="K8" s="14"/>
      <c r="L8" s="21"/>
    </row>
    <row r="9" spans="2:12" ht="15" customHeight="1" x14ac:dyDescent="0.3">
      <c r="B9" s="20" t="s">
        <v>6</v>
      </c>
      <c r="C9" s="14"/>
      <c r="D9" s="15"/>
      <c r="E9" s="14"/>
      <c r="F9" s="15"/>
      <c r="G9" s="14"/>
      <c r="H9" s="15"/>
      <c r="I9" s="14"/>
      <c r="J9" s="15"/>
      <c r="K9" s="14"/>
      <c r="L9" s="21"/>
    </row>
    <row r="10" spans="2:12" ht="15" customHeight="1" x14ac:dyDescent="0.3">
      <c r="B10" s="20" t="s">
        <v>7</v>
      </c>
      <c r="C10" s="14"/>
      <c r="D10" s="15"/>
      <c r="E10" s="14"/>
      <c r="F10" s="15"/>
      <c r="G10" s="14"/>
      <c r="H10" s="15"/>
      <c r="I10" s="14"/>
      <c r="J10" s="15"/>
      <c r="K10" s="14"/>
      <c r="L10" s="21"/>
    </row>
    <row r="11" spans="2:12" ht="15" customHeight="1" x14ac:dyDescent="0.3">
      <c r="B11" s="20" t="s">
        <v>8</v>
      </c>
      <c r="C11" s="14"/>
      <c r="D11" s="15"/>
      <c r="E11" s="14"/>
      <c r="F11" s="15"/>
      <c r="G11" s="14"/>
      <c r="H11" s="15"/>
      <c r="I11" s="14"/>
      <c r="J11" s="15"/>
      <c r="K11" s="14"/>
      <c r="L11" s="21"/>
    </row>
    <row r="12" spans="2:12" ht="15" customHeight="1" x14ac:dyDescent="0.3">
      <c r="B12" s="20" t="s">
        <v>9</v>
      </c>
      <c r="C12" s="14"/>
      <c r="D12" s="15"/>
      <c r="E12" s="14"/>
      <c r="F12" s="15"/>
      <c r="G12" s="14"/>
      <c r="H12" s="15"/>
      <c r="I12" s="14"/>
      <c r="J12" s="15"/>
      <c r="K12" s="14"/>
      <c r="L12" s="21"/>
    </row>
    <row r="13" spans="2:12" ht="15" customHeight="1" x14ac:dyDescent="0.3">
      <c r="B13" s="20" t="s">
        <v>10</v>
      </c>
      <c r="C13" s="14"/>
      <c r="D13" s="15"/>
      <c r="E13" s="14"/>
      <c r="F13" s="15"/>
      <c r="G13" s="14"/>
      <c r="H13" s="15"/>
      <c r="I13" s="14"/>
      <c r="J13" s="15"/>
      <c r="K13" s="14"/>
      <c r="L13" s="21"/>
    </row>
    <row r="14" spans="2:12" ht="15" customHeight="1" x14ac:dyDescent="0.3">
      <c r="B14" s="20" t="s">
        <v>11</v>
      </c>
      <c r="C14" s="14"/>
      <c r="D14" s="15"/>
      <c r="E14" s="14"/>
      <c r="F14" s="15"/>
      <c r="G14" s="14"/>
      <c r="H14" s="15"/>
      <c r="I14" s="14"/>
      <c r="J14" s="15"/>
      <c r="K14" s="14"/>
      <c r="L14" s="21"/>
    </row>
    <row r="15" spans="2:12" ht="15" customHeight="1" x14ac:dyDescent="0.3">
      <c r="B15" s="25" t="s">
        <v>12</v>
      </c>
      <c r="C15" s="29">
        <f>SUBTOTAL(109,Januar[Uke 1])</f>
        <v>0</v>
      </c>
      <c r="D15" s="27">
        <f>SUBTOTAL(109,Januar[Overtid])</f>
        <v>0</v>
      </c>
      <c r="E15" s="26">
        <f>SUBTOTAL(109,Januar[Uke 2])</f>
        <v>0</v>
      </c>
      <c r="F15" s="27">
        <f>SUBTOTAL(109,Januar[[Overtid ]])</f>
        <v>0</v>
      </c>
      <c r="G15" s="26">
        <f>SUBTOTAL(109,Januar[Uke 3])</f>
        <v>0</v>
      </c>
      <c r="H15" s="27">
        <f>SUBTOTAL(109,Januar[[Overtid  ]])</f>
        <v>0</v>
      </c>
      <c r="I15" s="26">
        <f>SUBTOTAL(109,Januar[Uke 4])</f>
        <v>0</v>
      </c>
      <c r="J15" s="27">
        <f>SUBTOTAL(109,Januar[[Overtid   ]])</f>
        <v>0</v>
      </c>
      <c r="K15" s="26">
        <f>SUBTOTAL(109,Januar[Uke 5])</f>
        <v>0</v>
      </c>
      <c r="L15" s="28">
        <f>SUBTOTAL(109,Januar[[Overtid    ]])</f>
        <v>0</v>
      </c>
    </row>
    <row r="16" spans="2:12" ht="15" customHeight="1" x14ac:dyDescent="0.3">
      <c r="B16" s="17" t="s">
        <v>13</v>
      </c>
      <c r="C16" s="16">
        <f>SUM(Januar[[#Totals],[Uke 1]],Januar[[#Totals],[Uke 2]],Januar[[#Totals],[Uke 3]],Januar[[#Totals],[Uke 4]],Januar[[#Totals],[Uke 5]])</f>
        <v>0</v>
      </c>
      <c r="D16" s="30" t="s">
        <v>43</v>
      </c>
      <c r="E16" s="30"/>
      <c r="F16" s="16">
        <f>SUM(Januar[[#Totals],[Overtid]],Januar[[#Totals],[Overtid ]],Januar[[#Totals],[Overtid  ]],Januar[[#Totals],[Overtid   ]],Januar[[#Totals],[Overtid    ]])</f>
        <v>0</v>
      </c>
    </row>
    <row r="17" spans="2:12" ht="9" customHeight="1" x14ac:dyDescent="0.3"/>
    <row r="18" spans="2:12" ht="15" customHeight="1" x14ac:dyDescent="0.3">
      <c r="B18" s="22" t="s">
        <v>14</v>
      </c>
      <c r="C18" s="23" t="s">
        <v>39</v>
      </c>
      <c r="D18" s="23" t="s">
        <v>42</v>
      </c>
      <c r="E18" s="23" t="s">
        <v>55</v>
      </c>
      <c r="F18" s="23" t="s">
        <v>56</v>
      </c>
      <c r="G18" s="23" t="s">
        <v>59</v>
      </c>
      <c r="H18" s="23" t="s">
        <v>60</v>
      </c>
      <c r="I18" s="23" t="s">
        <v>62</v>
      </c>
      <c r="J18" s="23" t="s">
        <v>63</v>
      </c>
      <c r="K18" s="23" t="s">
        <v>65</v>
      </c>
      <c r="L18" s="24" t="s">
        <v>66</v>
      </c>
    </row>
    <row r="19" spans="2:12" ht="15" customHeight="1" x14ac:dyDescent="0.3">
      <c r="B19" s="20" t="s">
        <v>5</v>
      </c>
      <c r="C19" s="14"/>
      <c r="D19" s="15"/>
      <c r="E19" s="14"/>
      <c r="F19" s="15"/>
      <c r="G19" s="14"/>
      <c r="H19" s="15"/>
      <c r="I19" s="14"/>
      <c r="J19" s="15"/>
      <c r="K19" s="14"/>
      <c r="L19" s="21"/>
    </row>
    <row r="20" spans="2:12" ht="15" customHeight="1" x14ac:dyDescent="0.3">
      <c r="B20" s="20" t="s">
        <v>6</v>
      </c>
      <c r="C20" s="14"/>
      <c r="D20" s="15"/>
      <c r="E20" s="14"/>
      <c r="F20" s="15"/>
      <c r="G20" s="14"/>
      <c r="H20" s="15"/>
      <c r="I20" s="14"/>
      <c r="J20" s="15"/>
      <c r="K20" s="14"/>
      <c r="L20" s="21"/>
    </row>
    <row r="21" spans="2:12" ht="15" customHeight="1" x14ac:dyDescent="0.3">
      <c r="B21" s="20" t="s">
        <v>7</v>
      </c>
      <c r="C21" s="14"/>
      <c r="D21" s="15"/>
      <c r="E21" s="14"/>
      <c r="F21" s="15"/>
      <c r="G21" s="14"/>
      <c r="H21" s="15"/>
      <c r="I21" s="14"/>
      <c r="J21" s="15"/>
      <c r="K21" s="14"/>
      <c r="L21" s="21"/>
    </row>
    <row r="22" spans="2:12" ht="15" customHeight="1" x14ac:dyDescent="0.3">
      <c r="B22" s="20" t="s">
        <v>8</v>
      </c>
      <c r="C22" s="14"/>
      <c r="D22" s="15"/>
      <c r="E22" s="14"/>
      <c r="F22" s="15"/>
      <c r="G22" s="14"/>
      <c r="H22" s="15"/>
      <c r="I22" s="14"/>
      <c r="J22" s="15"/>
      <c r="K22" s="14"/>
      <c r="L22" s="21"/>
    </row>
    <row r="23" spans="2:12" ht="15" customHeight="1" x14ac:dyDescent="0.3">
      <c r="B23" s="20" t="s">
        <v>9</v>
      </c>
      <c r="C23" s="14"/>
      <c r="D23" s="15"/>
      <c r="E23" s="14"/>
      <c r="F23" s="15"/>
      <c r="G23" s="14"/>
      <c r="H23" s="15"/>
      <c r="I23" s="14"/>
      <c r="J23" s="15"/>
      <c r="K23" s="14"/>
      <c r="L23" s="21"/>
    </row>
    <row r="24" spans="2:12" ht="15" customHeight="1" x14ac:dyDescent="0.3">
      <c r="B24" s="20" t="s">
        <v>10</v>
      </c>
      <c r="C24" s="14"/>
      <c r="D24" s="15"/>
      <c r="E24" s="14"/>
      <c r="F24" s="15"/>
      <c r="G24" s="14"/>
      <c r="H24" s="15"/>
      <c r="I24" s="14"/>
      <c r="J24" s="15"/>
      <c r="K24" s="14"/>
      <c r="L24" s="21"/>
    </row>
    <row r="25" spans="2:12" ht="15" customHeight="1" x14ac:dyDescent="0.3">
      <c r="B25" s="20" t="s">
        <v>11</v>
      </c>
      <c r="C25" s="14"/>
      <c r="D25" s="15"/>
      <c r="E25" s="14"/>
      <c r="F25" s="15"/>
      <c r="G25" s="14"/>
      <c r="H25" s="15"/>
      <c r="I25" s="14"/>
      <c r="J25" s="15"/>
      <c r="K25" s="14"/>
      <c r="L25" s="21"/>
    </row>
    <row r="26" spans="2:12" ht="15" customHeight="1" x14ac:dyDescent="0.3">
      <c r="B26" s="25" t="s">
        <v>12</v>
      </c>
      <c r="C26" s="26">
        <f>SUBTOTAL(109,Februar[Uke 1])</f>
        <v>0</v>
      </c>
      <c r="D26" s="27">
        <f>SUBTOTAL(109,Februar[Overtid])</f>
        <v>0</v>
      </c>
      <c r="E26" s="26">
        <f>SUBTOTAL(109,Februar[Uke 2])</f>
        <v>0</v>
      </c>
      <c r="F26" s="27">
        <f>SUBTOTAL(109,Februar[[Overtid ]])</f>
        <v>0</v>
      </c>
      <c r="G26" s="26">
        <f>SUBTOTAL(109,Februar[Uke 3])</f>
        <v>0</v>
      </c>
      <c r="H26" s="27">
        <f>SUBTOTAL(109,Februar[[Overtid  ]])</f>
        <v>0</v>
      </c>
      <c r="I26" s="26">
        <f>SUBTOTAL(109,Februar[Uke 4])</f>
        <v>0</v>
      </c>
      <c r="J26" s="27">
        <f>SUBTOTAL(109,Februar[[Overtid   ]])</f>
        <v>0</v>
      </c>
      <c r="K26" s="26">
        <f>SUBTOTAL(109,Februar[Uke 5])</f>
        <v>0</v>
      </c>
      <c r="L26" s="28">
        <f>SUBTOTAL(109,Februar[[Overtid    ]])</f>
        <v>0</v>
      </c>
    </row>
    <row r="27" spans="2:12" ht="15" customHeight="1" x14ac:dyDescent="0.3">
      <c r="B27" s="17" t="s">
        <v>15</v>
      </c>
      <c r="C27" s="16">
        <f>SUM(Februar[[#Totals],[Uke 1]],Februar[[#Totals],[Uke 2]],Februar[[#Totals],[Uke 3]],Februar[[#Totals],[Uke 4]],Februar[[#Totals],[Uke 5]])</f>
        <v>0</v>
      </c>
      <c r="D27" s="30" t="s">
        <v>44</v>
      </c>
      <c r="E27" s="30"/>
      <c r="F27" s="16">
        <f>SUM(Februar[[#Totals],[Overtid]],Februar[[#Totals],[Overtid ]],Februar[[#Totals],[Overtid  ]],Februar[[#Totals],[Overtid   ]],Februar[[#Totals],[Overtid    ]])</f>
        <v>0</v>
      </c>
    </row>
    <row r="28" spans="2:12" ht="9" customHeight="1" x14ac:dyDescent="0.3"/>
    <row r="29" spans="2:12" ht="15" customHeight="1" x14ac:dyDescent="0.3">
      <c r="B29" s="22" t="s">
        <v>16</v>
      </c>
      <c r="C29" s="23" t="s">
        <v>39</v>
      </c>
      <c r="D29" s="23" t="s">
        <v>42</v>
      </c>
      <c r="E29" s="23" t="s">
        <v>55</v>
      </c>
      <c r="F29" s="23" t="s">
        <v>56</v>
      </c>
      <c r="G29" s="23" t="s">
        <v>59</v>
      </c>
      <c r="H29" s="23" t="s">
        <v>60</v>
      </c>
      <c r="I29" s="23" t="s">
        <v>62</v>
      </c>
      <c r="J29" s="23" t="s">
        <v>63</v>
      </c>
      <c r="K29" s="23" t="s">
        <v>65</v>
      </c>
      <c r="L29" s="24" t="s">
        <v>66</v>
      </c>
    </row>
    <row r="30" spans="2:12" ht="15" customHeight="1" x14ac:dyDescent="0.3">
      <c r="B30" s="20" t="s">
        <v>5</v>
      </c>
      <c r="C30" s="14"/>
      <c r="D30" s="15"/>
      <c r="E30" s="14"/>
      <c r="F30" s="15"/>
      <c r="G30" s="14"/>
      <c r="H30" s="15"/>
      <c r="I30" s="14"/>
      <c r="J30" s="15"/>
      <c r="K30" s="14"/>
      <c r="L30" s="21"/>
    </row>
    <row r="31" spans="2:12" ht="15" customHeight="1" x14ac:dyDescent="0.3">
      <c r="B31" s="20" t="s">
        <v>6</v>
      </c>
      <c r="C31" s="14"/>
      <c r="D31" s="15"/>
      <c r="E31" s="14"/>
      <c r="F31" s="15"/>
      <c r="G31" s="14"/>
      <c r="H31" s="15"/>
      <c r="I31" s="14"/>
      <c r="J31" s="15"/>
      <c r="K31" s="14"/>
      <c r="L31" s="21"/>
    </row>
    <row r="32" spans="2:12" ht="15" customHeight="1" x14ac:dyDescent="0.3">
      <c r="B32" s="20" t="s">
        <v>7</v>
      </c>
      <c r="C32" s="14"/>
      <c r="D32" s="15"/>
      <c r="E32" s="14"/>
      <c r="F32" s="15"/>
      <c r="G32" s="14"/>
      <c r="H32" s="15"/>
      <c r="I32" s="14"/>
      <c r="J32" s="15"/>
      <c r="K32" s="14"/>
      <c r="L32" s="21"/>
    </row>
    <row r="33" spans="2:12" ht="15" customHeight="1" x14ac:dyDescent="0.3">
      <c r="B33" s="20" t="s">
        <v>8</v>
      </c>
      <c r="C33" s="14"/>
      <c r="D33" s="15"/>
      <c r="E33" s="14"/>
      <c r="F33" s="15"/>
      <c r="G33" s="14"/>
      <c r="H33" s="15"/>
      <c r="I33" s="14"/>
      <c r="J33" s="15"/>
      <c r="K33" s="14"/>
      <c r="L33" s="21"/>
    </row>
    <row r="34" spans="2:12" ht="15" customHeight="1" x14ac:dyDescent="0.3">
      <c r="B34" s="20" t="s">
        <v>9</v>
      </c>
      <c r="C34" s="14"/>
      <c r="D34" s="15"/>
      <c r="E34" s="14"/>
      <c r="F34" s="15"/>
      <c r="G34" s="14"/>
      <c r="H34" s="15"/>
      <c r="I34" s="14"/>
      <c r="J34" s="15"/>
      <c r="K34" s="14"/>
      <c r="L34" s="21"/>
    </row>
    <row r="35" spans="2:12" ht="15" customHeight="1" x14ac:dyDescent="0.3">
      <c r="B35" s="20" t="s">
        <v>10</v>
      </c>
      <c r="C35" s="14"/>
      <c r="D35" s="15"/>
      <c r="E35" s="14"/>
      <c r="F35" s="15"/>
      <c r="G35" s="14"/>
      <c r="H35" s="15"/>
      <c r="I35" s="14"/>
      <c r="J35" s="15"/>
      <c r="K35" s="14"/>
      <c r="L35" s="21"/>
    </row>
    <row r="36" spans="2:12" ht="15" customHeight="1" x14ac:dyDescent="0.3">
      <c r="B36" s="20" t="s">
        <v>11</v>
      </c>
      <c r="C36" s="14"/>
      <c r="D36" s="15"/>
      <c r="E36" s="14"/>
      <c r="F36" s="15"/>
      <c r="G36" s="14"/>
      <c r="H36" s="15"/>
      <c r="I36" s="14"/>
      <c r="J36" s="15"/>
      <c r="K36" s="14"/>
      <c r="L36" s="21"/>
    </row>
    <row r="37" spans="2:12" ht="15" customHeight="1" x14ac:dyDescent="0.3">
      <c r="B37" s="25" t="s">
        <v>12</v>
      </c>
      <c r="C37" s="26">
        <f>SUBTOTAL(109,Mars[Uke 1])</f>
        <v>0</v>
      </c>
      <c r="D37" s="27">
        <f>SUBTOTAL(109,Mars[Overtid])</f>
        <v>0</v>
      </c>
      <c r="E37" s="26">
        <f>SUBTOTAL(109,Mars[Uke 2])</f>
        <v>0</v>
      </c>
      <c r="F37" s="27">
        <f>SUBTOTAL(109,Mars[[Overtid ]])</f>
        <v>0</v>
      </c>
      <c r="G37" s="26">
        <f>SUBTOTAL(109,Mars[Uke 3])</f>
        <v>0</v>
      </c>
      <c r="H37" s="27">
        <f>SUBTOTAL(109,Mars[[Overtid  ]])</f>
        <v>0</v>
      </c>
      <c r="I37" s="26">
        <f>SUBTOTAL(109,Mars[Uke 4])</f>
        <v>0</v>
      </c>
      <c r="J37" s="27">
        <f>SUBTOTAL(109,Mars[[Overtid   ]])</f>
        <v>0</v>
      </c>
      <c r="K37" s="26">
        <f>SUBTOTAL(109,Mars[Uke 5])</f>
        <v>0</v>
      </c>
      <c r="L37" s="28">
        <f>SUBTOTAL(109,Mars[[Overtid    ]])</f>
        <v>0</v>
      </c>
    </row>
    <row r="38" spans="2:12" ht="15" customHeight="1" x14ac:dyDescent="0.3">
      <c r="B38" s="17" t="s">
        <v>17</v>
      </c>
      <c r="C38" s="16">
        <f>SUM(Mars[[#Totals],[Uke 1]],Mars[[#Totals],[Uke 2]],Mars[[#Totals],[Uke 3]],Mars[[#Totals],[Uke 4]],Mars[[#Totals],[Uke 5]])</f>
        <v>0</v>
      </c>
      <c r="D38" s="30" t="s">
        <v>45</v>
      </c>
      <c r="E38" s="30"/>
      <c r="F38" s="16">
        <f>SUM(Mars[[#Totals],[Overtid]],Mars[[#Totals],[Overtid ]],Mars[[#Totals],[Overtid  ]],Mars[[#Totals],[Overtid   ]],Mars[[#Totals],[Overtid    ]])</f>
        <v>0</v>
      </c>
    </row>
    <row r="39" spans="2:12" ht="9" customHeight="1" x14ac:dyDescent="0.3"/>
    <row r="40" spans="2:12" s="9" customFormat="1" ht="24.95" customHeight="1" x14ac:dyDescent="0.2">
      <c r="B40" s="35" t="s">
        <v>18</v>
      </c>
      <c r="C40" s="35"/>
      <c r="D40" s="35"/>
      <c r="E40" s="35"/>
      <c r="F40" s="35"/>
      <c r="G40" s="35"/>
      <c r="H40" s="35"/>
      <c r="I40" s="35"/>
      <c r="J40" s="35"/>
      <c r="K40" s="35"/>
      <c r="L40" s="35"/>
    </row>
    <row r="41" spans="2:12" ht="15" customHeight="1" x14ac:dyDescent="0.3">
      <c r="B41" s="22" t="s">
        <v>19</v>
      </c>
      <c r="C41" s="23" t="s">
        <v>39</v>
      </c>
      <c r="D41" s="23" t="s">
        <v>42</v>
      </c>
      <c r="E41" s="23" t="s">
        <v>55</v>
      </c>
      <c r="F41" s="23" t="s">
        <v>56</v>
      </c>
      <c r="G41" s="23" t="s">
        <v>59</v>
      </c>
      <c r="H41" s="23" t="s">
        <v>60</v>
      </c>
      <c r="I41" s="23" t="s">
        <v>62</v>
      </c>
      <c r="J41" s="23" t="s">
        <v>63</v>
      </c>
      <c r="K41" s="23" t="s">
        <v>65</v>
      </c>
      <c r="L41" s="24" t="s">
        <v>66</v>
      </c>
    </row>
    <row r="42" spans="2:12" ht="15" customHeight="1" x14ac:dyDescent="0.3">
      <c r="B42" s="20" t="s">
        <v>5</v>
      </c>
      <c r="C42" s="14"/>
      <c r="D42" s="15"/>
      <c r="E42" s="14"/>
      <c r="F42" s="15"/>
      <c r="G42" s="14"/>
      <c r="H42" s="15"/>
      <c r="I42" s="14"/>
      <c r="J42" s="15"/>
      <c r="K42" s="14"/>
      <c r="L42" s="21"/>
    </row>
    <row r="43" spans="2:12" ht="15" customHeight="1" x14ac:dyDescent="0.3">
      <c r="B43" s="20" t="s">
        <v>6</v>
      </c>
      <c r="C43" s="14"/>
      <c r="D43" s="15"/>
      <c r="E43" s="14"/>
      <c r="F43" s="15"/>
      <c r="G43" s="14"/>
      <c r="H43" s="15"/>
      <c r="I43" s="14"/>
      <c r="J43" s="15"/>
      <c r="K43" s="14"/>
      <c r="L43" s="21"/>
    </row>
    <row r="44" spans="2:12" ht="15" customHeight="1" x14ac:dyDescent="0.3">
      <c r="B44" s="20" t="s">
        <v>7</v>
      </c>
      <c r="C44" s="14"/>
      <c r="D44" s="15"/>
      <c r="E44" s="14"/>
      <c r="F44" s="15"/>
      <c r="G44" s="14"/>
      <c r="H44" s="15"/>
      <c r="I44" s="14"/>
      <c r="J44" s="15"/>
      <c r="K44" s="14"/>
      <c r="L44" s="21"/>
    </row>
    <row r="45" spans="2:12" ht="15" customHeight="1" x14ac:dyDescent="0.3">
      <c r="B45" s="20" t="s">
        <v>8</v>
      </c>
      <c r="C45" s="14"/>
      <c r="D45" s="15"/>
      <c r="E45" s="14"/>
      <c r="F45" s="15"/>
      <c r="G45" s="14"/>
      <c r="H45" s="15"/>
      <c r="I45" s="14"/>
      <c r="J45" s="15"/>
      <c r="K45" s="14"/>
      <c r="L45" s="21"/>
    </row>
    <row r="46" spans="2:12" ht="15" customHeight="1" x14ac:dyDescent="0.3">
      <c r="B46" s="20" t="s">
        <v>9</v>
      </c>
      <c r="C46" s="14"/>
      <c r="D46" s="15"/>
      <c r="E46" s="14"/>
      <c r="F46" s="15"/>
      <c r="G46" s="14"/>
      <c r="H46" s="15"/>
      <c r="I46" s="14"/>
      <c r="J46" s="15"/>
      <c r="K46" s="14"/>
      <c r="L46" s="21"/>
    </row>
    <row r="47" spans="2:12" ht="15" customHeight="1" x14ac:dyDescent="0.3">
      <c r="B47" s="20" t="s">
        <v>10</v>
      </c>
      <c r="C47" s="14"/>
      <c r="D47" s="15"/>
      <c r="E47" s="14"/>
      <c r="F47" s="15"/>
      <c r="G47" s="14"/>
      <c r="H47" s="15"/>
      <c r="I47" s="14"/>
      <c r="J47" s="15"/>
      <c r="K47" s="14"/>
      <c r="L47" s="21"/>
    </row>
    <row r="48" spans="2:12" ht="15" customHeight="1" x14ac:dyDescent="0.3">
      <c r="B48" s="20" t="s">
        <v>11</v>
      </c>
      <c r="C48" s="14"/>
      <c r="D48" s="15"/>
      <c r="E48" s="14"/>
      <c r="F48" s="15"/>
      <c r="G48" s="14"/>
      <c r="H48" s="15"/>
      <c r="I48" s="14"/>
      <c r="J48" s="15"/>
      <c r="K48" s="14"/>
      <c r="L48" s="21"/>
    </row>
    <row r="49" spans="2:12" ht="15" customHeight="1" x14ac:dyDescent="0.3">
      <c r="B49" s="25" t="s">
        <v>12</v>
      </c>
      <c r="C49" s="26">
        <f>SUBTOTAL(109,April[Uke 1])</f>
        <v>0</v>
      </c>
      <c r="D49" s="27">
        <f>SUBTOTAL(109,April[Overtid])</f>
        <v>0</v>
      </c>
      <c r="E49" s="26">
        <f>SUBTOTAL(109,April[Uke 2])</f>
        <v>0</v>
      </c>
      <c r="F49" s="27">
        <f>SUBTOTAL(109,April[[Overtid ]])</f>
        <v>0</v>
      </c>
      <c r="G49" s="26">
        <f>SUBTOTAL(109,April[Uke 3])</f>
        <v>0</v>
      </c>
      <c r="H49" s="27">
        <f>SUBTOTAL(109,April[[Overtid  ]])</f>
        <v>0</v>
      </c>
      <c r="I49" s="26">
        <f>SUBTOTAL(109,April[Uke 4])</f>
        <v>0</v>
      </c>
      <c r="J49" s="27">
        <f>SUBTOTAL(109,April[[Overtid   ]])</f>
        <v>0</v>
      </c>
      <c r="K49" s="26">
        <f>SUBTOTAL(109,April[Uke 5])</f>
        <v>0</v>
      </c>
      <c r="L49" s="28">
        <f>SUBTOTAL(109,April[[Overtid    ]])</f>
        <v>0</v>
      </c>
    </row>
    <row r="50" spans="2:12" ht="15" customHeight="1" x14ac:dyDescent="0.3">
      <c r="B50" s="17" t="s">
        <v>20</v>
      </c>
      <c r="C50" s="16">
        <f>SUM(April[[#Totals],[Uke 1]],April[[#Totals],[Uke 2]],April[[#Totals],[Uke 3]],April[[#Totals],[Uke 4]],April[[#Totals],[Uke 5]])</f>
        <v>0</v>
      </c>
      <c r="D50" s="30" t="s">
        <v>46</v>
      </c>
      <c r="E50" s="30"/>
      <c r="F50" s="16">
        <f>SUM(April[[#Totals],[Overtid]],April[[#Totals],[Overtid ]],April[[#Totals],[Overtid  ]],April[[#Totals],[Overtid   ]],April[[#Totals],[Overtid    ]])</f>
        <v>0</v>
      </c>
    </row>
    <row r="51" spans="2:12" ht="9" customHeight="1" x14ac:dyDescent="0.3"/>
    <row r="52" spans="2:12" ht="15" customHeight="1" x14ac:dyDescent="0.3">
      <c r="B52" s="22" t="s">
        <v>21</v>
      </c>
      <c r="C52" s="23" t="s">
        <v>39</v>
      </c>
      <c r="D52" s="23" t="s">
        <v>42</v>
      </c>
      <c r="E52" s="23" t="s">
        <v>55</v>
      </c>
      <c r="F52" s="23" t="s">
        <v>56</v>
      </c>
      <c r="G52" s="23" t="s">
        <v>59</v>
      </c>
      <c r="H52" s="23" t="s">
        <v>60</v>
      </c>
      <c r="I52" s="23" t="s">
        <v>62</v>
      </c>
      <c r="J52" s="23" t="s">
        <v>63</v>
      </c>
      <c r="K52" s="23" t="s">
        <v>65</v>
      </c>
      <c r="L52" s="24" t="s">
        <v>66</v>
      </c>
    </row>
    <row r="53" spans="2:12" ht="15" customHeight="1" x14ac:dyDescent="0.3">
      <c r="B53" s="20" t="s">
        <v>5</v>
      </c>
      <c r="C53" s="14"/>
      <c r="D53" s="15"/>
      <c r="E53" s="14"/>
      <c r="F53" s="15"/>
      <c r="G53" s="14"/>
      <c r="H53" s="15"/>
      <c r="I53" s="14"/>
      <c r="J53" s="15"/>
      <c r="K53" s="14"/>
      <c r="L53" s="21"/>
    </row>
    <row r="54" spans="2:12" ht="15" customHeight="1" x14ac:dyDescent="0.3">
      <c r="B54" s="20" t="s">
        <v>6</v>
      </c>
      <c r="C54" s="14"/>
      <c r="D54" s="15"/>
      <c r="E54" s="14"/>
      <c r="F54" s="15"/>
      <c r="G54" s="14"/>
      <c r="H54" s="15"/>
      <c r="I54" s="14"/>
      <c r="J54" s="15"/>
      <c r="K54" s="14"/>
      <c r="L54" s="21"/>
    </row>
    <row r="55" spans="2:12" ht="15" customHeight="1" x14ac:dyDescent="0.3">
      <c r="B55" s="20" t="s">
        <v>7</v>
      </c>
      <c r="C55" s="14"/>
      <c r="D55" s="15"/>
      <c r="E55" s="14"/>
      <c r="F55" s="15"/>
      <c r="G55" s="14"/>
      <c r="H55" s="15"/>
      <c r="I55" s="14"/>
      <c r="J55" s="15"/>
      <c r="K55" s="14"/>
      <c r="L55" s="21"/>
    </row>
    <row r="56" spans="2:12" ht="15" customHeight="1" x14ac:dyDescent="0.3">
      <c r="B56" s="20" t="s">
        <v>8</v>
      </c>
      <c r="C56" s="14"/>
      <c r="D56" s="15"/>
      <c r="E56" s="14"/>
      <c r="F56" s="15"/>
      <c r="G56" s="14"/>
      <c r="H56" s="15"/>
      <c r="I56" s="14"/>
      <c r="J56" s="15"/>
      <c r="K56" s="14"/>
      <c r="L56" s="21"/>
    </row>
    <row r="57" spans="2:12" ht="15" customHeight="1" x14ac:dyDescent="0.3">
      <c r="B57" s="20" t="s">
        <v>9</v>
      </c>
      <c r="C57" s="14"/>
      <c r="D57" s="15"/>
      <c r="E57" s="14"/>
      <c r="F57" s="15"/>
      <c r="G57" s="14"/>
      <c r="H57" s="15"/>
      <c r="I57" s="14"/>
      <c r="J57" s="15"/>
      <c r="K57" s="14"/>
      <c r="L57" s="21"/>
    </row>
    <row r="58" spans="2:12" ht="15" customHeight="1" x14ac:dyDescent="0.3">
      <c r="B58" s="20" t="s">
        <v>10</v>
      </c>
      <c r="C58" s="14"/>
      <c r="D58" s="15"/>
      <c r="E58" s="14"/>
      <c r="F58" s="15"/>
      <c r="G58" s="14"/>
      <c r="H58" s="15"/>
      <c r="I58" s="14"/>
      <c r="J58" s="15"/>
      <c r="K58" s="14"/>
      <c r="L58" s="21"/>
    </row>
    <row r="59" spans="2:12" ht="15" customHeight="1" x14ac:dyDescent="0.3">
      <c r="B59" s="20" t="s">
        <v>11</v>
      </c>
      <c r="C59" s="14"/>
      <c r="D59" s="15"/>
      <c r="E59" s="14"/>
      <c r="F59" s="15"/>
      <c r="G59" s="14"/>
      <c r="H59" s="15"/>
      <c r="I59" s="14"/>
      <c r="J59" s="15"/>
      <c r="K59" s="14"/>
      <c r="L59" s="21"/>
    </row>
    <row r="60" spans="2:12" ht="15" customHeight="1" x14ac:dyDescent="0.3">
      <c r="B60" s="25" t="s">
        <v>12</v>
      </c>
      <c r="C60" s="26">
        <f>SUBTOTAL(109,Mai[Uke 1])</f>
        <v>0</v>
      </c>
      <c r="D60" s="27">
        <f>SUBTOTAL(109,Mai[Overtid])</f>
        <v>0</v>
      </c>
      <c r="E60" s="26">
        <f>SUBTOTAL(109,Mai[Uke 2])</f>
        <v>0</v>
      </c>
      <c r="F60" s="27">
        <f>SUBTOTAL(109,Mai[[Overtid ]])</f>
        <v>0</v>
      </c>
      <c r="G60" s="26">
        <f>SUBTOTAL(109,Mai[Uke 3])</f>
        <v>0</v>
      </c>
      <c r="H60" s="27">
        <f>SUBTOTAL(109,Mai[[Overtid  ]])</f>
        <v>0</v>
      </c>
      <c r="I60" s="26">
        <f>SUBTOTAL(109,Mai[Uke 4])</f>
        <v>0</v>
      </c>
      <c r="J60" s="27">
        <f>SUBTOTAL(109,Mai[[Overtid   ]])</f>
        <v>0</v>
      </c>
      <c r="K60" s="26">
        <f>SUBTOTAL(109,Mai[Uke 5])</f>
        <v>0</v>
      </c>
      <c r="L60" s="28">
        <f>SUBTOTAL(109,Mai[[Overtid    ]])</f>
        <v>0</v>
      </c>
    </row>
    <row r="61" spans="2:12" ht="15" customHeight="1" x14ac:dyDescent="0.3">
      <c r="B61" s="17" t="s">
        <v>22</v>
      </c>
      <c r="C61" s="16">
        <f>SUM(Mai[[#Totals],[Uke 1]],Mai[[#Totals],[Uke 2]],Mai[[#Totals],[Uke 3]],Mai[[#Totals],[Uke 4]],Mai[[#Totals],[Uke 5]])</f>
        <v>0</v>
      </c>
      <c r="D61" s="30" t="s">
        <v>47</v>
      </c>
      <c r="E61" s="30"/>
      <c r="F61" s="16">
        <f>SUM(Mai[[#Totals],[Overtid]],Mai[[#Totals],[Overtid ]],Mai[[#Totals],[Overtid  ]],Mai[[#Totals],[Overtid   ]],Mai[[#Totals],[Overtid    ]])</f>
        <v>0</v>
      </c>
    </row>
    <row r="62" spans="2:12" ht="9" customHeight="1" x14ac:dyDescent="0.3"/>
    <row r="63" spans="2:12" ht="15" customHeight="1" x14ac:dyDescent="0.3">
      <c r="B63" s="22" t="s">
        <v>23</v>
      </c>
      <c r="C63" s="23" t="s">
        <v>39</v>
      </c>
      <c r="D63" s="23" t="s">
        <v>42</v>
      </c>
      <c r="E63" s="23" t="s">
        <v>55</v>
      </c>
      <c r="F63" s="23" t="s">
        <v>56</v>
      </c>
      <c r="G63" s="23" t="s">
        <v>59</v>
      </c>
      <c r="H63" s="23" t="s">
        <v>60</v>
      </c>
      <c r="I63" s="23" t="s">
        <v>62</v>
      </c>
      <c r="J63" s="23" t="s">
        <v>63</v>
      </c>
      <c r="K63" s="23" t="s">
        <v>65</v>
      </c>
      <c r="L63" s="24" t="s">
        <v>66</v>
      </c>
    </row>
    <row r="64" spans="2:12" ht="15" customHeight="1" x14ac:dyDescent="0.3">
      <c r="B64" s="20" t="s">
        <v>5</v>
      </c>
      <c r="C64" s="14"/>
      <c r="D64" s="15"/>
      <c r="E64" s="14"/>
      <c r="F64" s="15"/>
      <c r="G64" s="14"/>
      <c r="H64" s="15"/>
      <c r="I64" s="14"/>
      <c r="J64" s="15"/>
      <c r="K64" s="14"/>
      <c r="L64" s="21"/>
    </row>
    <row r="65" spans="2:12" ht="15" customHeight="1" x14ac:dyDescent="0.3">
      <c r="B65" s="20" t="s">
        <v>6</v>
      </c>
      <c r="C65" s="14"/>
      <c r="D65" s="15"/>
      <c r="E65" s="14"/>
      <c r="F65" s="15"/>
      <c r="G65" s="14"/>
      <c r="H65" s="15"/>
      <c r="I65" s="14"/>
      <c r="J65" s="15"/>
      <c r="K65" s="14"/>
      <c r="L65" s="21"/>
    </row>
    <row r="66" spans="2:12" ht="15" customHeight="1" x14ac:dyDescent="0.3">
      <c r="B66" s="20" t="s">
        <v>7</v>
      </c>
      <c r="C66" s="14"/>
      <c r="D66" s="15"/>
      <c r="E66" s="14"/>
      <c r="F66" s="15"/>
      <c r="G66" s="14"/>
      <c r="H66" s="15"/>
      <c r="I66" s="14"/>
      <c r="J66" s="15"/>
      <c r="K66" s="14"/>
      <c r="L66" s="21"/>
    </row>
    <row r="67" spans="2:12" ht="15" customHeight="1" x14ac:dyDescent="0.3">
      <c r="B67" s="20" t="s">
        <v>8</v>
      </c>
      <c r="C67" s="14"/>
      <c r="D67" s="15"/>
      <c r="E67" s="14"/>
      <c r="F67" s="15"/>
      <c r="G67" s="14"/>
      <c r="H67" s="15"/>
      <c r="I67" s="14"/>
      <c r="J67" s="15"/>
      <c r="K67" s="14"/>
      <c r="L67" s="21"/>
    </row>
    <row r="68" spans="2:12" ht="15" customHeight="1" x14ac:dyDescent="0.3">
      <c r="B68" s="20" t="s">
        <v>9</v>
      </c>
      <c r="C68" s="14"/>
      <c r="D68" s="15"/>
      <c r="E68" s="14"/>
      <c r="F68" s="15"/>
      <c r="G68" s="14"/>
      <c r="H68" s="15"/>
      <c r="I68" s="14"/>
      <c r="J68" s="15"/>
      <c r="K68" s="14"/>
      <c r="L68" s="21"/>
    </row>
    <row r="69" spans="2:12" ht="15" customHeight="1" x14ac:dyDescent="0.3">
      <c r="B69" s="20" t="s">
        <v>10</v>
      </c>
      <c r="C69" s="14"/>
      <c r="D69" s="15"/>
      <c r="E69" s="14"/>
      <c r="F69" s="15"/>
      <c r="G69" s="14"/>
      <c r="H69" s="15"/>
      <c r="I69" s="14"/>
      <c r="J69" s="15"/>
      <c r="K69" s="14"/>
      <c r="L69" s="21"/>
    </row>
    <row r="70" spans="2:12" ht="15" customHeight="1" x14ac:dyDescent="0.3">
      <c r="B70" s="20" t="s">
        <v>11</v>
      </c>
      <c r="C70" s="14"/>
      <c r="D70" s="15"/>
      <c r="E70" s="14"/>
      <c r="F70" s="15"/>
      <c r="G70" s="14"/>
      <c r="H70" s="15"/>
      <c r="I70" s="14"/>
      <c r="J70" s="15"/>
      <c r="K70" s="14"/>
      <c r="L70" s="21"/>
    </row>
    <row r="71" spans="2:12" ht="15" customHeight="1" x14ac:dyDescent="0.3">
      <c r="B71" s="25" t="s">
        <v>12</v>
      </c>
      <c r="C71" s="26">
        <f>SUBTOTAL(109,Juni[Uke 1])</f>
        <v>0</v>
      </c>
      <c r="D71" s="27">
        <f>SUBTOTAL(109,Juni[Overtid])</f>
        <v>0</v>
      </c>
      <c r="E71" s="26">
        <f>SUBTOTAL(109,Juni[Uke 2])</f>
        <v>0</v>
      </c>
      <c r="F71" s="27">
        <f>SUBTOTAL(109,Juni[[Overtid ]])</f>
        <v>0</v>
      </c>
      <c r="G71" s="26">
        <f>SUBTOTAL(109,Juni[Uke 3])</f>
        <v>0</v>
      </c>
      <c r="H71" s="27">
        <f>SUBTOTAL(109,Juni[[Overtid  ]])</f>
        <v>0</v>
      </c>
      <c r="I71" s="26">
        <f>SUBTOTAL(109,Juni[Uke 4])</f>
        <v>0</v>
      </c>
      <c r="J71" s="27">
        <f>SUBTOTAL(109,Juni[[Overtid   ]])</f>
        <v>0</v>
      </c>
      <c r="K71" s="26">
        <f>SUBTOTAL(109,Juni[Uke 5])</f>
        <v>0</v>
      </c>
      <c r="L71" s="28">
        <f>SUBTOTAL(109,Juni[[Overtid    ]])</f>
        <v>0</v>
      </c>
    </row>
    <row r="72" spans="2:12" ht="15" customHeight="1" x14ac:dyDescent="0.3">
      <c r="B72" s="17" t="s">
        <v>24</v>
      </c>
      <c r="C72" s="16">
        <f>SUM(Juni[[#Totals],[Uke 1]],Juni[[#Totals],[Uke 2]],Juni[[#Totals],[Uke 3]],Juni[[#Totals],[Uke 4]],Juni[[#Totals],[Uke 5]])</f>
        <v>0</v>
      </c>
      <c r="D72" s="30" t="s">
        <v>48</v>
      </c>
      <c r="E72" s="30"/>
      <c r="F72" s="16">
        <f>SUM(Juni[[#Totals],[Overtid]],Juni[[#Totals],[Overtid ]],Juni[[#Totals],[Overtid  ]],Juni[[#Totals],[Overtid   ]],Juni[[#Totals],[Overtid    ]])</f>
        <v>0</v>
      </c>
    </row>
    <row r="73" spans="2:12" ht="9" customHeight="1" x14ac:dyDescent="0.3">
      <c r="B73" s="10"/>
      <c r="C73" s="7"/>
    </row>
    <row r="74" spans="2:12" s="8" customFormat="1" ht="24.95" customHeight="1" x14ac:dyDescent="0.2">
      <c r="B74" s="35" t="s">
        <v>25</v>
      </c>
      <c r="C74" s="36"/>
      <c r="D74" s="36"/>
      <c r="E74" s="36"/>
      <c r="F74" s="36"/>
      <c r="G74" s="36"/>
      <c r="H74" s="36"/>
      <c r="I74" s="36"/>
      <c r="J74" s="36"/>
      <c r="K74" s="36"/>
      <c r="L74" s="36"/>
    </row>
    <row r="75" spans="2:12" ht="15" customHeight="1" x14ac:dyDescent="0.3">
      <c r="B75" s="22" t="s">
        <v>26</v>
      </c>
      <c r="C75" s="23" t="s">
        <v>39</v>
      </c>
      <c r="D75" s="23" t="s">
        <v>42</v>
      </c>
      <c r="E75" s="23" t="s">
        <v>55</v>
      </c>
      <c r="F75" s="23" t="s">
        <v>56</v>
      </c>
      <c r="G75" s="23" t="s">
        <v>59</v>
      </c>
      <c r="H75" s="23" t="s">
        <v>60</v>
      </c>
      <c r="I75" s="23" t="s">
        <v>62</v>
      </c>
      <c r="J75" s="23" t="s">
        <v>63</v>
      </c>
      <c r="K75" s="23" t="s">
        <v>65</v>
      </c>
      <c r="L75" s="24" t="s">
        <v>66</v>
      </c>
    </row>
    <row r="76" spans="2:12" ht="15" customHeight="1" x14ac:dyDescent="0.3">
      <c r="B76" s="20" t="s">
        <v>5</v>
      </c>
      <c r="C76" s="14"/>
      <c r="D76" s="15"/>
      <c r="E76" s="14"/>
      <c r="F76" s="15"/>
      <c r="G76" s="14"/>
      <c r="H76" s="15"/>
      <c r="I76" s="14"/>
      <c r="J76" s="15"/>
      <c r="K76" s="14"/>
      <c r="L76" s="21"/>
    </row>
    <row r="77" spans="2:12" ht="15" customHeight="1" x14ac:dyDescent="0.3">
      <c r="B77" s="20" t="s">
        <v>6</v>
      </c>
      <c r="C77" s="14"/>
      <c r="D77" s="15"/>
      <c r="E77" s="14"/>
      <c r="F77" s="15"/>
      <c r="G77" s="14"/>
      <c r="H77" s="15"/>
      <c r="I77" s="14"/>
      <c r="J77" s="15"/>
      <c r="K77" s="14"/>
      <c r="L77" s="21"/>
    </row>
    <row r="78" spans="2:12" ht="15" customHeight="1" x14ac:dyDescent="0.3">
      <c r="B78" s="20" t="s">
        <v>7</v>
      </c>
      <c r="C78" s="14"/>
      <c r="D78" s="15"/>
      <c r="E78" s="14"/>
      <c r="F78" s="15"/>
      <c r="G78" s="14"/>
      <c r="H78" s="15"/>
      <c r="I78" s="14"/>
      <c r="J78" s="15"/>
      <c r="K78" s="14"/>
      <c r="L78" s="21"/>
    </row>
    <row r="79" spans="2:12" ht="15" customHeight="1" x14ac:dyDescent="0.3">
      <c r="B79" s="20" t="s">
        <v>8</v>
      </c>
      <c r="C79" s="14"/>
      <c r="D79" s="15"/>
      <c r="E79" s="14"/>
      <c r="F79" s="15"/>
      <c r="G79" s="14"/>
      <c r="H79" s="15"/>
      <c r="I79" s="14"/>
      <c r="J79" s="15"/>
      <c r="K79" s="14"/>
      <c r="L79" s="21"/>
    </row>
    <row r="80" spans="2:12" ht="15" customHeight="1" x14ac:dyDescent="0.3">
      <c r="B80" s="20" t="s">
        <v>9</v>
      </c>
      <c r="C80" s="14"/>
      <c r="D80" s="15"/>
      <c r="E80" s="14"/>
      <c r="F80" s="15"/>
      <c r="G80" s="14"/>
      <c r="H80" s="15"/>
      <c r="I80" s="14"/>
      <c r="J80" s="15"/>
      <c r="K80" s="14"/>
      <c r="L80" s="21"/>
    </row>
    <row r="81" spans="2:12" ht="15" customHeight="1" x14ac:dyDescent="0.3">
      <c r="B81" s="20" t="s">
        <v>10</v>
      </c>
      <c r="C81" s="14"/>
      <c r="D81" s="15"/>
      <c r="E81" s="14"/>
      <c r="F81" s="15"/>
      <c r="G81" s="14"/>
      <c r="H81" s="15"/>
      <c r="I81" s="14"/>
      <c r="J81" s="15"/>
      <c r="K81" s="14"/>
      <c r="L81" s="21"/>
    </row>
    <row r="82" spans="2:12" ht="15" customHeight="1" x14ac:dyDescent="0.3">
      <c r="B82" s="20" t="s">
        <v>11</v>
      </c>
      <c r="C82" s="14"/>
      <c r="D82" s="15"/>
      <c r="E82" s="14"/>
      <c r="F82" s="15"/>
      <c r="G82" s="14"/>
      <c r="H82" s="15"/>
      <c r="I82" s="14"/>
      <c r="J82" s="15"/>
      <c r="K82" s="14"/>
      <c r="L82" s="21"/>
    </row>
    <row r="83" spans="2:12" ht="15" customHeight="1" x14ac:dyDescent="0.3">
      <c r="B83" s="25" t="s">
        <v>12</v>
      </c>
      <c r="C83" s="26">
        <f>SUBTOTAL(109,Juli[Uke 1])</f>
        <v>0</v>
      </c>
      <c r="D83" s="27">
        <f>SUBTOTAL(109,Juli[Overtid])</f>
        <v>0</v>
      </c>
      <c r="E83" s="26">
        <f>SUBTOTAL(109,Juli[Uke 2])</f>
        <v>0</v>
      </c>
      <c r="F83" s="27">
        <f>SUBTOTAL(109,Juli[[Overtid ]])</f>
        <v>0</v>
      </c>
      <c r="G83" s="26">
        <f>SUBTOTAL(109,Juli[Uke 3])</f>
        <v>0</v>
      </c>
      <c r="H83" s="27">
        <f>SUBTOTAL(109,Juli[[Overtid  ]])</f>
        <v>0</v>
      </c>
      <c r="I83" s="26">
        <f>SUBTOTAL(109,Juli[Uke 4])</f>
        <v>0</v>
      </c>
      <c r="J83" s="27">
        <f>SUBTOTAL(109,Juli[[Overtid   ]])</f>
        <v>0</v>
      </c>
      <c r="K83" s="26">
        <f>SUBTOTAL(109,Juli[Uke 5])</f>
        <v>0</v>
      </c>
      <c r="L83" s="28">
        <f>SUBTOTAL(109,Juli[[Overtid    ]])</f>
        <v>0</v>
      </c>
    </row>
    <row r="84" spans="2:12" ht="15" customHeight="1" x14ac:dyDescent="0.3">
      <c r="B84" s="17" t="s">
        <v>27</v>
      </c>
      <c r="C84" s="16">
        <f>SUM(Juli[[#Totals],[Uke 1]],Juli[[#Totals],[Uke 2]],Juli[[#Totals],[Uke 3]],Juli[[#Totals],[Uke 4]],Juli[[#Totals],[Uke 5]])</f>
        <v>0</v>
      </c>
      <c r="D84" s="30" t="s">
        <v>49</v>
      </c>
      <c r="E84" s="30"/>
      <c r="F84" s="16">
        <f>SUM(Juli[[#Totals],[Overtid]],Juli[[#Totals],[Overtid ]],Juli[[#Totals],[Overtid  ]],Juli[[#Totals],[Overtid   ]],Juli[[#Totals],[Overtid    ]])</f>
        <v>0</v>
      </c>
    </row>
    <row r="85" spans="2:12" ht="9" customHeight="1" x14ac:dyDescent="0.3"/>
    <row r="86" spans="2:12" ht="15" customHeight="1" x14ac:dyDescent="0.3">
      <c r="B86" s="22" t="s">
        <v>28</v>
      </c>
      <c r="C86" s="23" t="s">
        <v>39</v>
      </c>
      <c r="D86" s="23" t="s">
        <v>42</v>
      </c>
      <c r="E86" s="23" t="s">
        <v>55</v>
      </c>
      <c r="F86" s="23" t="s">
        <v>56</v>
      </c>
      <c r="G86" s="23" t="s">
        <v>59</v>
      </c>
      <c r="H86" s="23" t="s">
        <v>60</v>
      </c>
      <c r="I86" s="23" t="s">
        <v>62</v>
      </c>
      <c r="J86" s="23" t="s">
        <v>63</v>
      </c>
      <c r="K86" s="23" t="s">
        <v>65</v>
      </c>
      <c r="L86" s="24" t="s">
        <v>66</v>
      </c>
    </row>
    <row r="87" spans="2:12" ht="15" customHeight="1" x14ac:dyDescent="0.3">
      <c r="B87" s="20" t="s">
        <v>5</v>
      </c>
      <c r="C87" s="14"/>
      <c r="D87" s="15"/>
      <c r="E87" s="14"/>
      <c r="F87" s="15"/>
      <c r="G87" s="14"/>
      <c r="H87" s="15"/>
      <c r="I87" s="14"/>
      <c r="J87" s="15"/>
      <c r="K87" s="14"/>
      <c r="L87" s="21"/>
    </row>
    <row r="88" spans="2:12" ht="15" customHeight="1" x14ac:dyDescent="0.3">
      <c r="B88" s="20" t="s">
        <v>6</v>
      </c>
      <c r="C88" s="14"/>
      <c r="D88" s="15"/>
      <c r="E88" s="14"/>
      <c r="F88" s="15"/>
      <c r="G88" s="14"/>
      <c r="H88" s="15"/>
      <c r="I88" s="14"/>
      <c r="J88" s="15"/>
      <c r="K88" s="14"/>
      <c r="L88" s="21"/>
    </row>
    <row r="89" spans="2:12" ht="15" customHeight="1" x14ac:dyDescent="0.3">
      <c r="B89" s="20" t="s">
        <v>7</v>
      </c>
      <c r="C89" s="14"/>
      <c r="D89" s="15"/>
      <c r="E89" s="14"/>
      <c r="F89" s="15"/>
      <c r="G89" s="14"/>
      <c r="H89" s="15"/>
      <c r="I89" s="14"/>
      <c r="J89" s="15"/>
      <c r="K89" s="14"/>
      <c r="L89" s="21"/>
    </row>
    <row r="90" spans="2:12" ht="15" customHeight="1" x14ac:dyDescent="0.3">
      <c r="B90" s="20" t="s">
        <v>8</v>
      </c>
      <c r="C90" s="14"/>
      <c r="D90" s="15"/>
      <c r="E90" s="14"/>
      <c r="F90" s="15"/>
      <c r="G90" s="14"/>
      <c r="H90" s="15"/>
      <c r="I90" s="14"/>
      <c r="J90" s="15"/>
      <c r="K90" s="14"/>
      <c r="L90" s="21"/>
    </row>
    <row r="91" spans="2:12" ht="15" customHeight="1" x14ac:dyDescent="0.3">
      <c r="B91" s="20" t="s">
        <v>9</v>
      </c>
      <c r="C91" s="14"/>
      <c r="D91" s="15"/>
      <c r="E91" s="14"/>
      <c r="F91" s="15"/>
      <c r="G91" s="14"/>
      <c r="H91" s="15"/>
      <c r="I91" s="14"/>
      <c r="J91" s="15"/>
      <c r="K91" s="14"/>
      <c r="L91" s="21"/>
    </row>
    <row r="92" spans="2:12" ht="15" customHeight="1" x14ac:dyDescent="0.3">
      <c r="B92" s="20" t="s">
        <v>10</v>
      </c>
      <c r="C92" s="14"/>
      <c r="D92" s="15"/>
      <c r="E92" s="14"/>
      <c r="F92" s="15"/>
      <c r="G92" s="14"/>
      <c r="H92" s="15"/>
      <c r="I92" s="14"/>
      <c r="J92" s="15"/>
      <c r="K92" s="14"/>
      <c r="L92" s="21"/>
    </row>
    <row r="93" spans="2:12" ht="15" customHeight="1" x14ac:dyDescent="0.3">
      <c r="B93" s="20" t="s">
        <v>11</v>
      </c>
      <c r="C93" s="14"/>
      <c r="D93" s="15"/>
      <c r="E93" s="14"/>
      <c r="F93" s="15"/>
      <c r="G93" s="14"/>
      <c r="H93" s="15"/>
      <c r="I93" s="14"/>
      <c r="J93" s="15"/>
      <c r="K93" s="14"/>
      <c r="L93" s="21"/>
    </row>
    <row r="94" spans="2:12" ht="15" customHeight="1" x14ac:dyDescent="0.3">
      <c r="B94" s="25" t="s">
        <v>12</v>
      </c>
      <c r="C94" s="26">
        <f>SUBTOTAL(109,August[Uke 1])</f>
        <v>0</v>
      </c>
      <c r="D94" s="27">
        <f>SUBTOTAL(109,August[Overtid])</f>
        <v>0</v>
      </c>
      <c r="E94" s="26">
        <f>SUBTOTAL(109,August[Uke 2])</f>
        <v>0</v>
      </c>
      <c r="F94" s="27">
        <f>SUBTOTAL(109,August[[Overtid ]])</f>
        <v>0</v>
      </c>
      <c r="G94" s="26">
        <f>SUBTOTAL(109,August[Uke 3])</f>
        <v>0</v>
      </c>
      <c r="H94" s="27">
        <f>SUBTOTAL(109,August[[Overtid  ]])</f>
        <v>0</v>
      </c>
      <c r="I94" s="26">
        <f>SUBTOTAL(109,August[Uke 4])</f>
        <v>0</v>
      </c>
      <c r="J94" s="27">
        <f>SUBTOTAL(109,August[[Overtid   ]])</f>
        <v>0</v>
      </c>
      <c r="K94" s="26">
        <f>SUBTOTAL(109,August[Uke 5])</f>
        <v>0</v>
      </c>
      <c r="L94" s="28">
        <f>SUBTOTAL(109,August[[Overtid    ]])</f>
        <v>0</v>
      </c>
    </row>
    <row r="95" spans="2:12" ht="15" customHeight="1" x14ac:dyDescent="0.3">
      <c r="B95" s="17" t="s">
        <v>29</v>
      </c>
      <c r="C95" s="16">
        <f>SUM(August[[#Totals],[Uke 1]],August[[#Totals],[Uke 2]],August[[#Totals],[Uke 3]],August[[#Totals],[Uke 4]],August[[#Totals],[Uke 5]])</f>
        <v>0</v>
      </c>
      <c r="D95" s="30" t="s">
        <v>50</v>
      </c>
      <c r="E95" s="30"/>
      <c r="F95" s="16">
        <f>SUM(August[[#Totals],[Overtid]],August[[#Totals],[Overtid ]],August[[#Totals],[Overtid  ]],August[[#Totals],[Overtid   ]],August[[#Totals],[Overtid    ]])</f>
        <v>0</v>
      </c>
    </row>
    <row r="96" spans="2:12" ht="9" customHeight="1" x14ac:dyDescent="0.3"/>
    <row r="97" spans="2:12" ht="15" customHeight="1" x14ac:dyDescent="0.3">
      <c r="B97" s="22" t="s">
        <v>30</v>
      </c>
      <c r="C97" s="23" t="s">
        <v>39</v>
      </c>
      <c r="D97" s="23" t="s">
        <v>42</v>
      </c>
      <c r="E97" s="23" t="s">
        <v>55</v>
      </c>
      <c r="F97" s="23" t="s">
        <v>56</v>
      </c>
      <c r="G97" s="23" t="s">
        <v>59</v>
      </c>
      <c r="H97" s="23" t="s">
        <v>60</v>
      </c>
      <c r="I97" s="23" t="s">
        <v>62</v>
      </c>
      <c r="J97" s="23" t="s">
        <v>63</v>
      </c>
      <c r="K97" s="23" t="s">
        <v>65</v>
      </c>
      <c r="L97" s="24" t="s">
        <v>66</v>
      </c>
    </row>
    <row r="98" spans="2:12" ht="15" customHeight="1" x14ac:dyDescent="0.3">
      <c r="B98" s="20" t="s">
        <v>5</v>
      </c>
      <c r="C98" s="14"/>
      <c r="D98" s="15"/>
      <c r="E98" s="14"/>
      <c r="F98" s="15"/>
      <c r="G98" s="14"/>
      <c r="H98" s="15"/>
      <c r="I98" s="14"/>
      <c r="J98" s="15"/>
      <c r="K98" s="14"/>
      <c r="L98" s="21"/>
    </row>
    <row r="99" spans="2:12" ht="15" customHeight="1" x14ac:dyDescent="0.3">
      <c r="B99" s="20" t="s">
        <v>6</v>
      </c>
      <c r="C99" s="14"/>
      <c r="D99" s="15"/>
      <c r="E99" s="14"/>
      <c r="F99" s="15"/>
      <c r="G99" s="14"/>
      <c r="H99" s="15"/>
      <c r="I99" s="14"/>
      <c r="J99" s="15"/>
      <c r="K99" s="14"/>
      <c r="L99" s="21"/>
    </row>
    <row r="100" spans="2:12" ht="15" customHeight="1" x14ac:dyDescent="0.3">
      <c r="B100" s="20" t="s">
        <v>7</v>
      </c>
      <c r="C100" s="14"/>
      <c r="D100" s="15"/>
      <c r="E100" s="14"/>
      <c r="F100" s="15"/>
      <c r="G100" s="14"/>
      <c r="H100" s="15"/>
      <c r="I100" s="14"/>
      <c r="J100" s="15"/>
      <c r="K100" s="14"/>
      <c r="L100" s="21"/>
    </row>
    <row r="101" spans="2:12" ht="15" customHeight="1" x14ac:dyDescent="0.3">
      <c r="B101" s="20" t="s">
        <v>8</v>
      </c>
      <c r="C101" s="14"/>
      <c r="D101" s="15"/>
      <c r="E101" s="14"/>
      <c r="F101" s="15"/>
      <c r="G101" s="14"/>
      <c r="H101" s="15"/>
      <c r="I101" s="14"/>
      <c r="J101" s="15"/>
      <c r="K101" s="14"/>
      <c r="L101" s="21"/>
    </row>
    <row r="102" spans="2:12" ht="15" customHeight="1" x14ac:dyDescent="0.3">
      <c r="B102" s="20" t="s">
        <v>9</v>
      </c>
      <c r="C102" s="14"/>
      <c r="D102" s="15"/>
      <c r="E102" s="14"/>
      <c r="F102" s="15"/>
      <c r="G102" s="14"/>
      <c r="H102" s="15"/>
      <c r="I102" s="14"/>
      <c r="J102" s="15"/>
      <c r="K102" s="14"/>
      <c r="L102" s="21"/>
    </row>
    <row r="103" spans="2:12" ht="15" customHeight="1" x14ac:dyDescent="0.3">
      <c r="B103" s="20" t="s">
        <v>10</v>
      </c>
      <c r="C103" s="14"/>
      <c r="D103" s="15"/>
      <c r="E103" s="14"/>
      <c r="F103" s="15"/>
      <c r="G103" s="14"/>
      <c r="H103" s="15"/>
      <c r="I103" s="14"/>
      <c r="J103" s="15"/>
      <c r="K103" s="14"/>
      <c r="L103" s="21"/>
    </row>
    <row r="104" spans="2:12" ht="15" customHeight="1" x14ac:dyDescent="0.3">
      <c r="B104" s="20" t="s">
        <v>11</v>
      </c>
      <c r="C104" s="14"/>
      <c r="D104" s="15"/>
      <c r="E104" s="14"/>
      <c r="F104" s="15"/>
      <c r="G104" s="14"/>
      <c r="H104" s="15"/>
      <c r="I104" s="14"/>
      <c r="J104" s="15"/>
      <c r="K104" s="14"/>
      <c r="L104" s="21"/>
    </row>
    <row r="105" spans="2:12" ht="15" customHeight="1" x14ac:dyDescent="0.3">
      <c r="B105" s="25" t="s">
        <v>12</v>
      </c>
      <c r="C105" s="26">
        <f>SUBTOTAL(109,September[Uke 1])</f>
        <v>0</v>
      </c>
      <c r="D105" s="27">
        <f>SUBTOTAL(109,September[Overtid])</f>
        <v>0</v>
      </c>
      <c r="E105" s="26">
        <f>SUBTOTAL(109,September[Uke 2])</f>
        <v>0</v>
      </c>
      <c r="F105" s="27">
        <f>SUBTOTAL(109,September[[Overtid ]])</f>
        <v>0</v>
      </c>
      <c r="G105" s="26">
        <f>SUBTOTAL(109,September[Uke 3])</f>
        <v>0</v>
      </c>
      <c r="H105" s="27">
        <f>SUBTOTAL(109,September[[Overtid  ]])</f>
        <v>0</v>
      </c>
      <c r="I105" s="26">
        <f>SUBTOTAL(109,September[Uke 4])</f>
        <v>0</v>
      </c>
      <c r="J105" s="27">
        <f>SUBTOTAL(109,September[[Overtid   ]])</f>
        <v>0</v>
      </c>
      <c r="K105" s="26">
        <f>SUBTOTAL(109,September[Uke 5])</f>
        <v>0</v>
      </c>
      <c r="L105" s="28">
        <f>SUBTOTAL(109,September[[Overtid    ]])</f>
        <v>0</v>
      </c>
    </row>
    <row r="106" spans="2:12" ht="15" customHeight="1" x14ac:dyDescent="0.3">
      <c r="B106" s="17" t="s">
        <v>31</v>
      </c>
      <c r="C106" s="16">
        <f>SUM(September[[#Totals],[Uke 1]],September[[#Totals],[Uke 2]],September[[#Totals],[Uke 3]],September[[#Totals],[Uke 4]],September[[#Totals],[Uke 5]])</f>
        <v>0</v>
      </c>
      <c r="D106" s="30" t="s">
        <v>51</v>
      </c>
      <c r="E106" s="30"/>
      <c r="F106" s="16">
        <f>SUM(September[[#Totals],[Overtid]],September[[#Totals],[Overtid ]],September[[#Totals],[Overtid  ]],September[[#Totals],[Overtid   ]],September[[#Totals],[Overtid    ]])</f>
        <v>0</v>
      </c>
    </row>
    <row r="107" spans="2:12" ht="9" customHeight="1" x14ac:dyDescent="0.3">
      <c r="B107" s="9"/>
    </row>
    <row r="108" spans="2:12" s="9" customFormat="1" ht="24.95" customHeight="1" x14ac:dyDescent="0.2">
      <c r="B108" s="35" t="s">
        <v>32</v>
      </c>
      <c r="C108" s="35"/>
      <c r="D108" s="35"/>
      <c r="E108" s="35"/>
      <c r="F108" s="35"/>
      <c r="G108" s="35"/>
      <c r="H108" s="35"/>
      <c r="I108" s="35"/>
      <c r="J108" s="35"/>
      <c r="K108" s="35"/>
      <c r="L108" s="35"/>
    </row>
    <row r="109" spans="2:12" ht="15" customHeight="1" x14ac:dyDescent="0.3">
      <c r="B109" s="22" t="s">
        <v>33</v>
      </c>
      <c r="C109" s="23" t="s">
        <v>39</v>
      </c>
      <c r="D109" s="23" t="s">
        <v>42</v>
      </c>
      <c r="E109" s="23" t="s">
        <v>55</v>
      </c>
      <c r="F109" s="23" t="s">
        <v>56</v>
      </c>
      <c r="G109" s="23" t="s">
        <v>59</v>
      </c>
      <c r="H109" s="23" t="s">
        <v>60</v>
      </c>
      <c r="I109" s="23" t="s">
        <v>62</v>
      </c>
      <c r="J109" s="23" t="s">
        <v>63</v>
      </c>
      <c r="K109" s="23" t="s">
        <v>65</v>
      </c>
      <c r="L109" s="24" t="s">
        <v>66</v>
      </c>
    </row>
    <row r="110" spans="2:12" ht="15" customHeight="1" x14ac:dyDescent="0.3">
      <c r="B110" s="20" t="s">
        <v>5</v>
      </c>
      <c r="C110" s="14"/>
      <c r="D110" s="15"/>
      <c r="E110" s="14"/>
      <c r="F110" s="15"/>
      <c r="G110" s="14"/>
      <c r="H110" s="15"/>
      <c r="I110" s="14"/>
      <c r="J110" s="15"/>
      <c r="K110" s="14"/>
      <c r="L110" s="21"/>
    </row>
    <row r="111" spans="2:12" ht="15" customHeight="1" x14ac:dyDescent="0.3">
      <c r="B111" s="20" t="s">
        <v>6</v>
      </c>
      <c r="C111" s="14"/>
      <c r="D111" s="15"/>
      <c r="E111" s="14"/>
      <c r="F111" s="15"/>
      <c r="G111" s="14"/>
      <c r="H111" s="15"/>
      <c r="I111" s="14"/>
      <c r="J111" s="15"/>
      <c r="K111" s="14"/>
      <c r="L111" s="21"/>
    </row>
    <row r="112" spans="2:12" ht="15" customHeight="1" x14ac:dyDescent="0.3">
      <c r="B112" s="20" t="s">
        <v>7</v>
      </c>
      <c r="C112" s="14"/>
      <c r="D112" s="15"/>
      <c r="E112" s="14"/>
      <c r="F112" s="15"/>
      <c r="G112" s="14"/>
      <c r="H112" s="15"/>
      <c r="I112" s="14"/>
      <c r="J112" s="15"/>
      <c r="K112" s="14"/>
      <c r="L112" s="21"/>
    </row>
    <row r="113" spans="2:12" ht="15" customHeight="1" x14ac:dyDescent="0.3">
      <c r="B113" s="20" t="s">
        <v>8</v>
      </c>
      <c r="C113" s="14"/>
      <c r="D113" s="15"/>
      <c r="E113" s="14"/>
      <c r="F113" s="15"/>
      <c r="G113" s="14"/>
      <c r="H113" s="15"/>
      <c r="I113" s="14"/>
      <c r="J113" s="15"/>
      <c r="K113" s="14"/>
      <c r="L113" s="21"/>
    </row>
    <row r="114" spans="2:12" ht="15" customHeight="1" x14ac:dyDescent="0.3">
      <c r="B114" s="20" t="s">
        <v>9</v>
      </c>
      <c r="C114" s="14"/>
      <c r="D114" s="15"/>
      <c r="E114" s="14"/>
      <c r="F114" s="15"/>
      <c r="G114" s="14"/>
      <c r="H114" s="15"/>
      <c r="I114" s="14"/>
      <c r="J114" s="15"/>
      <c r="K114" s="14"/>
      <c r="L114" s="21"/>
    </row>
    <row r="115" spans="2:12" ht="15" customHeight="1" x14ac:dyDescent="0.3">
      <c r="B115" s="20" t="s">
        <v>10</v>
      </c>
      <c r="C115" s="14"/>
      <c r="D115" s="15"/>
      <c r="E115" s="14"/>
      <c r="F115" s="15"/>
      <c r="G115" s="14"/>
      <c r="H115" s="15"/>
      <c r="I115" s="14"/>
      <c r="J115" s="15"/>
      <c r="K115" s="14"/>
      <c r="L115" s="21"/>
    </row>
    <row r="116" spans="2:12" ht="15" customHeight="1" x14ac:dyDescent="0.3">
      <c r="B116" s="20" t="s">
        <v>11</v>
      </c>
      <c r="C116" s="14"/>
      <c r="D116" s="15"/>
      <c r="E116" s="14"/>
      <c r="F116" s="15"/>
      <c r="G116" s="14"/>
      <c r="H116" s="15"/>
      <c r="I116" s="14"/>
      <c r="J116" s="15"/>
      <c r="K116" s="14"/>
      <c r="L116" s="21"/>
    </row>
    <row r="117" spans="2:12" ht="15" customHeight="1" x14ac:dyDescent="0.3">
      <c r="B117" s="25" t="s">
        <v>12</v>
      </c>
      <c r="C117" s="26">
        <f>SUBTOTAL(109,Oktober[Uke 1])</f>
        <v>0</v>
      </c>
      <c r="D117" s="27">
        <f>SUBTOTAL(109,Oktober[Overtid])</f>
        <v>0</v>
      </c>
      <c r="E117" s="26">
        <f>SUBTOTAL(109,Oktober[Uke 2])</f>
        <v>0</v>
      </c>
      <c r="F117" s="27">
        <f>SUBTOTAL(109,Oktober[[Overtid ]])</f>
        <v>0</v>
      </c>
      <c r="G117" s="26">
        <f>SUBTOTAL(109,Oktober[Uke 3])</f>
        <v>0</v>
      </c>
      <c r="H117" s="27">
        <f>SUBTOTAL(109,Oktober[[Overtid  ]])</f>
        <v>0</v>
      </c>
      <c r="I117" s="26">
        <f>SUBTOTAL(109,Oktober[Uke 4])</f>
        <v>0</v>
      </c>
      <c r="J117" s="27">
        <f>SUBTOTAL(109,Oktober[[Overtid   ]])</f>
        <v>0</v>
      </c>
      <c r="K117" s="26">
        <f>SUBTOTAL(109,Oktober[Uke 5])</f>
        <v>0</v>
      </c>
      <c r="L117" s="28">
        <f>SUBTOTAL(109,Oktober[[Overtid    ]])</f>
        <v>0</v>
      </c>
    </row>
    <row r="118" spans="2:12" ht="15" customHeight="1" x14ac:dyDescent="0.3">
      <c r="B118" s="17" t="s">
        <v>34</v>
      </c>
      <c r="C118" s="16">
        <f>SUM(Oktober[[#Totals],[Uke 1]],Oktober[[#Totals],[Uke 2]],Oktober[[#Totals],[Uke 3]],Oktober[[#Totals],[Uke 4]],Oktober[[#Totals],[Uke 5]])</f>
        <v>0</v>
      </c>
      <c r="D118" s="30" t="s">
        <v>52</v>
      </c>
      <c r="E118" s="30"/>
      <c r="F118" s="16">
        <f>SUM(Oktober[[#Totals],[Overtid]],Oktober[[#Totals],[Overtid ]],Oktober[[#Totals],[Overtid  ]],Oktober[[#Totals],[Overtid   ]],Oktober[[#Totals],[Overtid    ]])</f>
        <v>0</v>
      </c>
    </row>
    <row r="119" spans="2:12" ht="9" customHeight="1" x14ac:dyDescent="0.3"/>
    <row r="120" spans="2:12" ht="15" customHeight="1" x14ac:dyDescent="0.3">
      <c r="B120" s="22" t="s">
        <v>35</v>
      </c>
      <c r="C120" s="23" t="s">
        <v>39</v>
      </c>
      <c r="D120" s="23" t="s">
        <v>42</v>
      </c>
      <c r="E120" s="23" t="s">
        <v>55</v>
      </c>
      <c r="F120" s="23" t="s">
        <v>56</v>
      </c>
      <c r="G120" s="23" t="s">
        <v>59</v>
      </c>
      <c r="H120" s="23" t="s">
        <v>60</v>
      </c>
      <c r="I120" s="23" t="s">
        <v>62</v>
      </c>
      <c r="J120" s="23" t="s">
        <v>63</v>
      </c>
      <c r="K120" s="23" t="s">
        <v>65</v>
      </c>
      <c r="L120" s="24" t="s">
        <v>66</v>
      </c>
    </row>
    <row r="121" spans="2:12" ht="15" customHeight="1" x14ac:dyDescent="0.3">
      <c r="B121" s="20" t="s">
        <v>5</v>
      </c>
      <c r="C121" s="14"/>
      <c r="D121" s="15"/>
      <c r="E121" s="14"/>
      <c r="F121" s="15"/>
      <c r="G121" s="14"/>
      <c r="H121" s="15"/>
      <c r="I121" s="14"/>
      <c r="J121" s="15"/>
      <c r="K121" s="14"/>
      <c r="L121" s="21"/>
    </row>
    <row r="122" spans="2:12" ht="15" customHeight="1" x14ac:dyDescent="0.3">
      <c r="B122" s="20" t="s">
        <v>6</v>
      </c>
      <c r="C122" s="14"/>
      <c r="D122" s="15"/>
      <c r="E122" s="14"/>
      <c r="F122" s="15"/>
      <c r="G122" s="14"/>
      <c r="H122" s="15"/>
      <c r="I122" s="14"/>
      <c r="J122" s="15"/>
      <c r="K122" s="14"/>
      <c r="L122" s="21"/>
    </row>
    <row r="123" spans="2:12" ht="15" customHeight="1" x14ac:dyDescent="0.3">
      <c r="B123" s="20" t="s">
        <v>7</v>
      </c>
      <c r="C123" s="14"/>
      <c r="D123" s="15"/>
      <c r="E123" s="14"/>
      <c r="F123" s="15"/>
      <c r="G123" s="14"/>
      <c r="H123" s="15"/>
      <c r="I123" s="14"/>
      <c r="J123" s="15"/>
      <c r="K123" s="14"/>
      <c r="L123" s="21"/>
    </row>
    <row r="124" spans="2:12" ht="15" customHeight="1" x14ac:dyDescent="0.3">
      <c r="B124" s="20" t="s">
        <v>8</v>
      </c>
      <c r="C124" s="14"/>
      <c r="D124" s="15"/>
      <c r="E124" s="14"/>
      <c r="F124" s="15"/>
      <c r="G124" s="14"/>
      <c r="H124" s="15"/>
      <c r="I124" s="14"/>
      <c r="J124" s="15"/>
      <c r="K124" s="14"/>
      <c r="L124" s="21"/>
    </row>
    <row r="125" spans="2:12" ht="15" customHeight="1" x14ac:dyDescent="0.3">
      <c r="B125" s="20" t="s">
        <v>9</v>
      </c>
      <c r="C125" s="14"/>
      <c r="D125" s="15"/>
      <c r="E125" s="14"/>
      <c r="F125" s="15"/>
      <c r="G125" s="14"/>
      <c r="H125" s="15"/>
      <c r="I125" s="14"/>
      <c r="J125" s="15"/>
      <c r="K125" s="14"/>
      <c r="L125" s="21"/>
    </row>
    <row r="126" spans="2:12" ht="15" customHeight="1" x14ac:dyDescent="0.3">
      <c r="B126" s="20" t="s">
        <v>10</v>
      </c>
      <c r="C126" s="14"/>
      <c r="D126" s="15"/>
      <c r="E126" s="14"/>
      <c r="F126" s="15"/>
      <c r="G126" s="14"/>
      <c r="H126" s="15"/>
      <c r="I126" s="14"/>
      <c r="J126" s="15"/>
      <c r="K126" s="14"/>
      <c r="L126" s="21"/>
    </row>
    <row r="127" spans="2:12" ht="15" customHeight="1" x14ac:dyDescent="0.3">
      <c r="B127" s="20" t="s">
        <v>11</v>
      </c>
      <c r="C127" s="14"/>
      <c r="D127" s="15"/>
      <c r="E127" s="14"/>
      <c r="F127" s="15"/>
      <c r="G127" s="14"/>
      <c r="H127" s="15"/>
      <c r="I127" s="14"/>
      <c r="J127" s="15"/>
      <c r="K127" s="14"/>
      <c r="L127" s="21"/>
    </row>
    <row r="128" spans="2:12" ht="15" customHeight="1" x14ac:dyDescent="0.3">
      <c r="B128" s="25" t="s">
        <v>12</v>
      </c>
      <c r="C128" s="26">
        <f>SUBTOTAL(109,November[Uke 1])</f>
        <v>0</v>
      </c>
      <c r="D128" s="27">
        <f>SUBTOTAL(109,November[Overtid])</f>
        <v>0</v>
      </c>
      <c r="E128" s="26">
        <f>SUBTOTAL(109,November[Uke 2])</f>
        <v>0</v>
      </c>
      <c r="F128" s="27">
        <f>SUBTOTAL(109,November[[Overtid ]])</f>
        <v>0</v>
      </c>
      <c r="G128" s="26">
        <f>SUBTOTAL(109,November[Uke 3])</f>
        <v>0</v>
      </c>
      <c r="H128" s="27">
        <f>SUBTOTAL(109,November[[Overtid  ]])</f>
        <v>0</v>
      </c>
      <c r="I128" s="26">
        <f>SUBTOTAL(109,November[Uke 4])</f>
        <v>0</v>
      </c>
      <c r="J128" s="27">
        <f>SUBTOTAL(109,November[[Overtid   ]])</f>
        <v>0</v>
      </c>
      <c r="K128" s="26">
        <f>SUBTOTAL(109,November[Uke 5])</f>
        <v>0</v>
      </c>
      <c r="L128" s="28">
        <f>SUBTOTAL(109,November[[Overtid    ]])</f>
        <v>0</v>
      </c>
    </row>
    <row r="129" spans="2:12" ht="15" customHeight="1" x14ac:dyDescent="0.3">
      <c r="B129" s="17" t="s">
        <v>36</v>
      </c>
      <c r="C129" s="16">
        <f>SUM(November[[#Totals],[Uke 1]],November[[#Totals],[Uke 2]],November[[#Totals],[Uke 3]],November[[#Totals],[Uke 4]],November[[#Totals],[Uke 5]])</f>
        <v>0</v>
      </c>
      <c r="D129" s="30" t="s">
        <v>53</v>
      </c>
      <c r="E129" s="30"/>
      <c r="F129" s="16">
        <f>SUM(November[[#Totals],[Overtid]],November[[#Totals],[Overtid ]],November[[#Totals],[Overtid  ]],November[[#Totals],[Overtid   ]],November[[#Totals],[Overtid    ]])</f>
        <v>0</v>
      </c>
    </row>
    <row r="130" spans="2:12" ht="9" customHeight="1" x14ac:dyDescent="0.3"/>
    <row r="131" spans="2:12" ht="15" customHeight="1" x14ac:dyDescent="0.3">
      <c r="B131" s="22" t="s">
        <v>37</v>
      </c>
      <c r="C131" s="23" t="s">
        <v>39</v>
      </c>
      <c r="D131" s="23" t="s">
        <v>42</v>
      </c>
      <c r="E131" s="23" t="s">
        <v>55</v>
      </c>
      <c r="F131" s="23" t="s">
        <v>56</v>
      </c>
      <c r="G131" s="23" t="s">
        <v>59</v>
      </c>
      <c r="H131" s="23" t="s">
        <v>60</v>
      </c>
      <c r="I131" s="23" t="s">
        <v>62</v>
      </c>
      <c r="J131" s="23" t="s">
        <v>63</v>
      </c>
      <c r="K131" s="23" t="s">
        <v>65</v>
      </c>
      <c r="L131" s="24" t="s">
        <v>66</v>
      </c>
    </row>
    <row r="132" spans="2:12" ht="15" customHeight="1" x14ac:dyDescent="0.3">
      <c r="B132" s="20" t="s">
        <v>5</v>
      </c>
      <c r="C132" s="14"/>
      <c r="D132" s="15"/>
      <c r="E132" s="14"/>
      <c r="F132" s="15"/>
      <c r="G132" s="14"/>
      <c r="H132" s="15"/>
      <c r="I132" s="14"/>
      <c r="J132" s="15"/>
      <c r="K132" s="14"/>
      <c r="L132" s="21"/>
    </row>
    <row r="133" spans="2:12" ht="15" customHeight="1" x14ac:dyDescent="0.3">
      <c r="B133" s="20" t="s">
        <v>6</v>
      </c>
      <c r="C133" s="14"/>
      <c r="D133" s="15"/>
      <c r="E133" s="14"/>
      <c r="F133" s="15"/>
      <c r="G133" s="14"/>
      <c r="H133" s="15"/>
      <c r="I133" s="14"/>
      <c r="J133" s="15"/>
      <c r="K133" s="14"/>
      <c r="L133" s="21"/>
    </row>
    <row r="134" spans="2:12" ht="15" customHeight="1" x14ac:dyDescent="0.3">
      <c r="B134" s="20" t="s">
        <v>7</v>
      </c>
      <c r="C134" s="14"/>
      <c r="D134" s="15"/>
      <c r="E134" s="14"/>
      <c r="F134" s="15"/>
      <c r="G134" s="14"/>
      <c r="H134" s="15"/>
      <c r="I134" s="14"/>
      <c r="J134" s="15"/>
      <c r="K134" s="14"/>
      <c r="L134" s="21"/>
    </row>
    <row r="135" spans="2:12" ht="15" customHeight="1" x14ac:dyDescent="0.3">
      <c r="B135" s="20" t="s">
        <v>8</v>
      </c>
      <c r="C135" s="14"/>
      <c r="D135" s="15"/>
      <c r="E135" s="14"/>
      <c r="F135" s="15"/>
      <c r="G135" s="14"/>
      <c r="H135" s="15"/>
      <c r="I135" s="14"/>
      <c r="J135" s="15"/>
      <c r="K135" s="14"/>
      <c r="L135" s="21"/>
    </row>
    <row r="136" spans="2:12" ht="15" customHeight="1" x14ac:dyDescent="0.3">
      <c r="B136" s="20" t="s">
        <v>9</v>
      </c>
      <c r="C136" s="14"/>
      <c r="D136" s="15"/>
      <c r="E136" s="14"/>
      <c r="F136" s="15"/>
      <c r="G136" s="14"/>
      <c r="H136" s="15"/>
      <c r="I136" s="14"/>
      <c r="J136" s="15"/>
      <c r="K136" s="14"/>
      <c r="L136" s="21"/>
    </row>
    <row r="137" spans="2:12" ht="15" customHeight="1" x14ac:dyDescent="0.3">
      <c r="B137" s="20" t="s">
        <v>10</v>
      </c>
      <c r="C137" s="14"/>
      <c r="D137" s="15"/>
      <c r="E137" s="14"/>
      <c r="F137" s="15"/>
      <c r="G137" s="14"/>
      <c r="H137" s="15"/>
      <c r="I137" s="14"/>
      <c r="J137" s="15"/>
      <c r="K137" s="14"/>
      <c r="L137" s="21"/>
    </row>
    <row r="138" spans="2:12" ht="15" customHeight="1" x14ac:dyDescent="0.3">
      <c r="B138" s="20" t="s">
        <v>11</v>
      </c>
      <c r="C138" s="14"/>
      <c r="D138" s="15"/>
      <c r="E138" s="14"/>
      <c r="F138" s="15"/>
      <c r="G138" s="14"/>
      <c r="H138" s="15"/>
      <c r="I138" s="14"/>
      <c r="J138" s="15"/>
      <c r="K138" s="14"/>
      <c r="L138" s="21"/>
    </row>
    <row r="139" spans="2:12" ht="15" customHeight="1" x14ac:dyDescent="0.3">
      <c r="B139" s="25" t="s">
        <v>12</v>
      </c>
      <c r="C139" s="26">
        <f>SUBTOTAL(109,Desember[Uke 1])</f>
        <v>0</v>
      </c>
      <c r="D139" s="27">
        <f>SUBTOTAL(109,Desember[Overtid])</f>
        <v>0</v>
      </c>
      <c r="E139" s="26">
        <f>SUBTOTAL(109,Desember[Uke 2])</f>
        <v>0</v>
      </c>
      <c r="F139" s="27">
        <f>SUBTOTAL(109,Desember[[Overtid ]])</f>
        <v>0</v>
      </c>
      <c r="G139" s="26">
        <f>SUBTOTAL(109,Desember[Uke 3])</f>
        <v>0</v>
      </c>
      <c r="H139" s="27">
        <f>SUBTOTAL(109,Desember[[Overtid  ]])</f>
        <v>0</v>
      </c>
      <c r="I139" s="26">
        <f>SUBTOTAL(109,Desember[Uke 4])</f>
        <v>0</v>
      </c>
      <c r="J139" s="27">
        <f>SUBTOTAL(109,Desember[[Overtid   ]])</f>
        <v>0</v>
      </c>
      <c r="K139" s="26">
        <f>SUBTOTAL(109,Desember[Uke 5])</f>
        <v>0</v>
      </c>
      <c r="L139" s="28">
        <f>SUBTOTAL(109,Desember[[Overtid    ]])</f>
        <v>0</v>
      </c>
    </row>
    <row r="140" spans="2:12" ht="15" customHeight="1" x14ac:dyDescent="0.3">
      <c r="B140" s="17" t="s">
        <v>38</v>
      </c>
      <c r="C140" s="16">
        <f>SUM(Desember[[#Totals],[Uke 1]],Desember[[#Totals],[Uke 2]],Desember[[#Totals],[Uke 3]],Desember[[#Totals],[Uke 4]],Desember[[#Totals],[Uke 5]])</f>
        <v>0</v>
      </c>
      <c r="D140" s="30" t="s">
        <v>54</v>
      </c>
      <c r="E140" s="30"/>
      <c r="F140" s="16">
        <f>SUM(Desember[[#Totals],[Overtid]],Desember[[#Totals],[Overtid ]],Desember[[#Totals],[Overtid  ]],Desember[[#Totals],[Overtid   ]],Desember[[#Totals],[Overtid    ]])</f>
        <v>0</v>
      </c>
    </row>
  </sheetData>
  <mergeCells count="19">
    <mergeCell ref="D140:E140"/>
    <mergeCell ref="B1:L2"/>
    <mergeCell ref="D129:E129"/>
    <mergeCell ref="B6:L6"/>
    <mergeCell ref="D16:E16"/>
    <mergeCell ref="D27:E27"/>
    <mergeCell ref="B108:L108"/>
    <mergeCell ref="B74:L74"/>
    <mergeCell ref="D38:E38"/>
    <mergeCell ref="D61:E61"/>
    <mergeCell ref="B40:L40"/>
    <mergeCell ref="D50:E50"/>
    <mergeCell ref="D72:E72"/>
    <mergeCell ref="D95:E95"/>
    <mergeCell ref="D84:E84"/>
    <mergeCell ref="G3:H3"/>
    <mergeCell ref="I3:J3"/>
    <mergeCell ref="D118:E118"/>
    <mergeCell ref="D106:E106"/>
  </mergeCells>
  <phoneticPr fontId="2" type="noConversion"/>
  <dataValidations count="100">
    <dataValidation allowBlank="1" showInputMessage="1" showErrorMessage="1" prompt="Opprett daglig, ukentlig, månedlig og årlig timeliste for ansatte i dette regnearket. Vanlige timer, overtidstimer og totalt antall timer beregnes automatisk." sqref="A1" xr:uid="{00000000-0002-0000-0000-000000000000}"/>
    <dataValidation allowBlank="1" showInputMessage="1" showErrorMessage="1" prompt="Skriv inn den ansattes navn i cellen til høyre." sqref="B3" xr:uid="{00000000-0002-0000-0000-000001000000}"/>
    <dataValidation allowBlank="1" showInputMessage="1" showErrorMessage="1" prompt="Skriv inn lederens navn i cellen til høyre." sqref="B4" xr:uid="{00000000-0002-0000-0000-000002000000}"/>
    <dataValidation allowBlank="1" showInputMessage="1" showErrorMessage="1" prompt="Skriv inn e-postadresse i cellen til høyre." sqref="D3" xr:uid="{00000000-0002-0000-0000-000003000000}"/>
    <dataValidation allowBlank="1" showInputMessage="1" showErrorMessage="1" prompt="Skriv inn e-postadresse i denne cellen." sqref="E3" xr:uid="{00000000-0002-0000-0000-000004000000}"/>
    <dataValidation allowBlank="1" showInputMessage="1" showErrorMessage="1" prompt="Skriv inn telefonnummer i cellen til høyre." sqref="D4" xr:uid="{00000000-0002-0000-0000-000005000000}"/>
    <dataValidation allowBlank="1" showInputMessage="1" showErrorMessage="1" prompt="Skriv inn telefonnummer i denne cellen." sqref="E4" xr:uid="{00000000-0002-0000-0000-000006000000}"/>
    <dataValidation allowBlank="1" showInputMessage="1" showErrorMessage="1" prompt="Vanlige timer beregnes automatisk i cellen til høyre." sqref="G4" xr:uid="{00000000-0002-0000-0000-000007000000}"/>
    <dataValidation allowBlank="1" showInputMessage="1" showErrorMessage="1" prompt="Vanlige timer beregnes automatisk i denne cellen." sqref="H4" xr:uid="{00000000-0002-0000-0000-000008000000}"/>
    <dataValidation allowBlank="1" showInputMessage="1" showErrorMessage="1" prompt="Overtidstimer beregnes automatisk i cellen til høyre." sqref="I4" xr:uid="{00000000-0002-0000-0000-000009000000}"/>
    <dataValidation allowBlank="1" showInputMessage="1" showErrorMessage="1" prompt="Overtidstimer beregnes automatisk i denne cellen." sqref="J4" xr:uid="{00000000-0002-0000-0000-00000A000000}"/>
    <dataValidation allowBlank="1" showInputMessage="1" showErrorMessage="1" prompt="Totalt antall timer beregnes automatisk i cellen til høyre." sqref="K4" xr:uid="{00000000-0002-0000-0000-00000B000000}"/>
    <dataValidation allowBlank="1" showInputMessage="1" showErrorMessage="1" prompt="Totalt antall timer beregnes automatisk i denne cellen. Skriv inn vanlige timer og overtidstimer for hver ukedag januar i tabellen som starter i celle B7." sqref="L4" xr:uid="{00000000-0002-0000-0000-00000C000000}"/>
    <dataValidation allowBlank="1" showInputMessage="1" showErrorMessage="1" prompt="Ukedager står i denne kolonnen for denne måneden." sqref="B7 B18 B29 B52 B63 B75 B86 B97 B109 B120 B131 B41" xr:uid="{00000000-0002-0000-0000-00000D000000}"/>
    <dataValidation allowBlank="1" showInputMessage="1" showErrorMessage="1" prompt="Skriv inn vanlige timer for Uke 1 i kolonnen under denne overskriften." sqref="C7 C18 C29 C131 C120 C109 C97 C86 C75 C63 C52 C41" xr:uid="{00000000-0002-0000-0000-00000E000000}"/>
    <dataValidation allowBlank="1" showInputMessage="1" showErrorMessage="1" prompt="Skriv inn overtidstimer i kolonnen under denne overskriften."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Skriv inn vanlige timer for Uke 2 i kolonnen under denne overskriften." sqref="E7 E18 E29 E131 E120 E109 E97 E86 E75 E63 E52 E41" xr:uid="{00000000-0002-0000-0000-000010000000}"/>
    <dataValidation allowBlank="1" showInputMessage="1" showErrorMessage="1" prompt="Skriv inn vanlige timer for Uke 3 i kolonnen under denne overskriften." sqref="G7 G18 G29 G41 G52 G63 G75 G86 G97 G109 G120 G131" xr:uid="{00000000-0002-0000-0000-000011000000}"/>
    <dataValidation allowBlank="1" showInputMessage="1" showErrorMessage="1" prompt="Skriv inn vanlige timer for Uke 4 i kolonnen under denne overskriften." sqref="I7 I18 I29 I131 I120 I109 I97 I86 I75 I63 I52 I41" xr:uid="{00000000-0002-0000-0000-000012000000}"/>
    <dataValidation allowBlank="1" showInputMessage="1" showErrorMessage="1" prompt="Skriv inn vanlige timer for Uke 5 i kolonnen under denne overskriften." sqref="K7 K18 K29 K41 K52 K63 K75 K86 K97 K109 K120 K131" xr:uid="{00000000-0002-0000-0000-000013000000}"/>
    <dataValidation allowBlank="1" showInputMessage="1" showErrorMessage="1" prompt="Skriv inn overtidstimer i kolonnen under denne overskriften. Totalt antall ukentlige timer beregnes automatisk på slutten av tabellen, totalt antall vanlige timer for januar i celle C16 og overtidstimer i celle F16." sqref="L7" xr:uid="{00000000-0002-0000-0000-000014000000}"/>
    <dataValidation allowBlank="1" showInputMessage="1" showErrorMessage="1" prompt="Tittelen på regnearket står i denne cellen. Skriv inn informasjon i celle C3, C4, E3, E4, H3 og I3. Vanlige timer oppdateres automatisk i celle H4, overtidstimer i J4 og totalt antall timer i L4." sqref="B1:L2" xr:uid="{00000000-0002-0000-0000-000015000000}"/>
    <dataValidation allowBlank="1" showInputMessage="1" showErrorMessage="1" prompt="Skriv inn den ansattes navn i denne cellen." sqref="C3" xr:uid="{00000000-0002-0000-0000-000016000000}"/>
    <dataValidation allowBlank="1" showInputMessage="1" showErrorMessage="1" prompt="Skriv inn lederens navn i denne cellen." sqref="C4" xr:uid="{00000000-0002-0000-0000-000017000000}"/>
    <dataValidation allowBlank="1" showInputMessage="1" showErrorMessage="1" prompt="Skriv inn timer for januar i tabellen nedenfor, timer for februar i tabellen som starter i celle B18, og timer for mars i tabellen som starter i celle B29. Totaler beregnes automatisk." sqref="B6:L6" xr:uid="{00000000-0002-0000-0000-000018000000}"/>
    <dataValidation allowBlank="1" showInputMessage="1" showErrorMessage="1" prompt="Totalt antall vanlige timer i januar beregnes automatisk i cellen til høyre." sqref="B16" xr:uid="{00000000-0002-0000-0000-000019000000}"/>
    <dataValidation allowBlank="1" showInputMessage="1" showErrorMessage="1" prompt="Totalt antall vanlige timer i januar beregnes automatisk i denne cellen." sqref="C16" xr:uid="{00000000-0002-0000-0000-00001A000000}"/>
    <dataValidation allowBlank="1" showInputMessage="1" showErrorMessage="1" prompt="Totalt antall overtidstimer i januar beregnes automatisk i cellen til høyre." sqref="D16:E16" xr:uid="{00000000-0002-0000-0000-00001B000000}"/>
    <dataValidation allowBlank="1" showInputMessage="1" showErrorMessage="1" prompt="Totalt antall overtidstimer i januar beregnes automatisk i denne cellen." sqref="F16" xr:uid="{00000000-0002-0000-0000-00001C000000}"/>
    <dataValidation allowBlank="1" showInputMessage="1" showErrorMessage="1" prompt="Skriv inn timer for februar i tabellen nedenfor." sqref="B17" xr:uid="{00000000-0002-0000-0000-00001D000000}"/>
    <dataValidation allowBlank="1" showInputMessage="1" showErrorMessage="1" prompt="Skriv inn overtidstimer i kolonnen under denne overskriften. Totalt antall ukentlige timer beregnes automatisk på slutten av tabellen, totalt antall vanlige timer for februar i celle C27 og overtidstimer i celle F27." sqref="L18" xr:uid="{00000000-0002-0000-0000-00001E000000}"/>
    <dataValidation allowBlank="1" showInputMessage="1" showErrorMessage="1" prompt="Totalt antall vanlige timer i februar beregnes automatisk i cellen til høyre." sqref="B27" xr:uid="{00000000-0002-0000-0000-00001F000000}"/>
    <dataValidation allowBlank="1" showInputMessage="1" showErrorMessage="1" prompt="Totalt antall vanlige timer i februar beregnes automatisk i denne cellen." sqref="C27" xr:uid="{00000000-0002-0000-0000-000020000000}"/>
    <dataValidation allowBlank="1" showInputMessage="1" showErrorMessage="1" prompt="Totalt antall overtidstimer i februar beregnes automatisk i cellen til høyre." sqref="D27:E27" xr:uid="{00000000-0002-0000-0000-000021000000}"/>
    <dataValidation allowBlank="1" showInputMessage="1" showErrorMessage="1" prompt="Totalt antall overtidstimer i februar beregnes automatisk i denne cellen." sqref="F27" xr:uid="{00000000-0002-0000-0000-000022000000}"/>
    <dataValidation allowBlank="1" showInputMessage="1" showErrorMessage="1" prompt="Skriv inn timer for mars i tabellen nedenfor." sqref="B28" xr:uid="{00000000-0002-0000-0000-000023000000}"/>
    <dataValidation allowBlank="1" showInputMessage="1" showErrorMessage="1" prompt="Totalt antall vanlige timer i mars beregnes automatisk i cellen til høyre." sqref="B38" xr:uid="{00000000-0002-0000-0000-000024000000}"/>
    <dataValidation allowBlank="1" showInputMessage="1" showErrorMessage="1" prompt="Totalt antall vanlige timer i mars beregnes automatisk i denne cellen." sqref="C38" xr:uid="{00000000-0002-0000-0000-000025000000}"/>
    <dataValidation allowBlank="1" showInputMessage="1" showErrorMessage="1" prompt="Totalt antall overtidstimer i mars beregnes automatisk i cellen til høyre." sqref="D38:E38" xr:uid="{00000000-0002-0000-0000-000026000000}"/>
    <dataValidation allowBlank="1" showInputMessage="1" showErrorMessage="1" prompt="Totalt antall overtidstimer i mars beregnes automatisk i denne cellen." sqref="F38" xr:uid="{00000000-0002-0000-0000-000027000000}"/>
    <dataValidation allowBlank="1" showInputMessage="1" showErrorMessage="1" prompt="Skriv inn vanlige timer og overtidstimer for hver ukedag i tabellene for april, mai og juni. Etiketten står i cellen nedenfor." sqref="B39" xr:uid="{00000000-0002-0000-0000-000028000000}"/>
    <dataValidation allowBlank="1" showInputMessage="1" showErrorMessage="1" prompt="Skriv inn timer for april i tabellen som starter i celle B41, timer for mai i tabellen som starter i celle B52, og timer for juni i tabellen som starter i celle B63. Totaler beregnes automatisk." sqref="B40:L40" xr:uid="{00000000-0002-0000-0000-000029000000}"/>
    <dataValidation allowBlank="1" showInputMessage="1" showErrorMessage="1" prompt="Skriv inn overtidstimer i kolonnen under denne overskriften. Totalt antall ukentlige timer beregnes automatisk på slutten av tabellen, totalt antall vanlige timer for april i celle C50 og overtidstimer i celle F50." sqref="L41" xr:uid="{00000000-0002-0000-0000-00002A000000}"/>
    <dataValidation allowBlank="1" showInputMessage="1" showErrorMessage="1" prompt="Skriv inn overtidstimer i kolonnen under denne overskriften. Totalt antall ukentlige timer beregnes automatisk på slutten av tabellen, totalt antall vanlige timer for mars i celle C38 og overtidstimer i celle F38." sqref="L29" xr:uid="{00000000-0002-0000-0000-00002B000000}"/>
    <dataValidation allowBlank="1" showInputMessage="1" showErrorMessage="1" prompt="Totalt antall vanlige timer i april beregnes automatisk i cellen til høyre." sqref="B50" xr:uid="{00000000-0002-0000-0000-00002C000000}"/>
    <dataValidation allowBlank="1" showInputMessage="1" showErrorMessage="1" prompt="Totalt antall vanlige timer i april beregnes automatisk i denne cellen." sqref="C50" xr:uid="{00000000-0002-0000-0000-00002D000000}"/>
    <dataValidation allowBlank="1" showInputMessage="1" showErrorMessage="1" prompt="Totalt antall overtidstimer i april beregnes automatisk i cellen til høyre." sqref="D50:E50" xr:uid="{00000000-0002-0000-0000-00002E000000}"/>
    <dataValidation allowBlank="1" showInputMessage="1" showErrorMessage="1" prompt="Totalt antall overtidstimer i april beregnes automatisk i denne cellen." sqref="F50" xr:uid="{00000000-0002-0000-0000-00002F000000}"/>
    <dataValidation allowBlank="1" showInputMessage="1" showErrorMessage="1" prompt="Skriv inn timer for mai i tabellen nedenfor." sqref="B51" xr:uid="{00000000-0002-0000-0000-000030000000}"/>
    <dataValidation allowBlank="1" showInputMessage="1" showErrorMessage="1" prompt="Skriv inn overtidstimer i kolonnen under denne overskriften. Totalt antall ukentlige timer beregnes automatisk på slutten av tabellen, totalt antall vanlige timer for mai i celle C61 og overtidstimer i celle F61." sqref="L52" xr:uid="{00000000-0002-0000-0000-000031000000}"/>
    <dataValidation allowBlank="1" showInputMessage="1" showErrorMessage="1" prompt="Totalt antall vanlige timer i mai beregnes automatisk i cellen til høyre." sqref="B61" xr:uid="{00000000-0002-0000-0000-000032000000}"/>
    <dataValidation allowBlank="1" showInputMessage="1" showErrorMessage="1" prompt="Totalt antall vanlige timer i mai beregnes automatisk i denne cellen." sqref="C61" xr:uid="{00000000-0002-0000-0000-000033000000}"/>
    <dataValidation allowBlank="1" showInputMessage="1" showErrorMessage="1" prompt="Totalt antall overtidstimer i mai beregnes automatisk i cellen til høyre." sqref="D61:E61" xr:uid="{00000000-0002-0000-0000-000034000000}"/>
    <dataValidation allowBlank="1" showInputMessage="1" showErrorMessage="1" prompt="Totalt antall overtidstimer i mai beregnes automatisk i denne cellen." sqref="F61" xr:uid="{00000000-0002-0000-0000-000035000000}"/>
    <dataValidation allowBlank="1" showInputMessage="1" showErrorMessage="1" prompt="Skriv inn timer for juni i tabellen nedenfor." sqref="B62" xr:uid="{00000000-0002-0000-0000-000036000000}"/>
    <dataValidation allowBlank="1" showInputMessage="1" showErrorMessage="1" prompt="Skriv inn overtidstimer i kolonnen under denne overskriften. Totalt antall ukentlige timer beregnes automatisk på slutten av tabellen, totalt antall vanlige timer for juni i celle C72 og overtidstimer i celle F72." sqref="L63" xr:uid="{00000000-0002-0000-0000-000037000000}"/>
    <dataValidation allowBlank="1" showInputMessage="1" showErrorMessage="1" prompt="Totalt antall vanlige timer i juni beregnes automatisk i cellen til høyre." sqref="B72" xr:uid="{00000000-0002-0000-0000-000038000000}"/>
    <dataValidation allowBlank="1" showInputMessage="1" showErrorMessage="1" prompt="Totalt antall vanlige timer i juni beregnes automatisk i denne cellen." sqref="C72" xr:uid="{00000000-0002-0000-0000-000039000000}"/>
    <dataValidation allowBlank="1" showInputMessage="1" showErrorMessage="1" prompt="Totalt antall overtidstimer i juni beregnes automatisk i cellen til høyre." sqref="D72:E72" xr:uid="{00000000-0002-0000-0000-00003A000000}"/>
    <dataValidation allowBlank="1" showInputMessage="1" showErrorMessage="1" prompt="Totalt antall overtidstimer i juni beregnes automatisk i denne cellen." sqref="F72" xr:uid="{00000000-0002-0000-0000-00003B000000}"/>
    <dataValidation allowBlank="1" showInputMessage="1" showErrorMessage="1" prompt="Skriv inn timer for juli i tabellen som starter i celle B75, timer for august i tabellen som starter i celle B86, og timer for september i tabellen som starter i celle B97. Totaler beregnes automatisk." sqref="B74:L74" xr:uid="{00000000-0002-0000-0000-00003C000000}"/>
    <dataValidation allowBlank="1" showInputMessage="1" showErrorMessage="1" prompt="Skriv inn vanlige timer og overtidstimer for hver ukedag i tabellene for juli, august og september." sqref="B73" xr:uid="{00000000-0002-0000-0000-00003D000000}"/>
    <dataValidation allowBlank="1" showInputMessage="1" showErrorMessage="1" prompt="Skriv inn overtidstimer i kolonnen under denne overskriften. Totalt antall ukentlige timer beregnes automatisk på slutten av tabellen, totalt antall vanlige timer for juli i celle C84 og overtidstimer i celle F84." sqref="L75" xr:uid="{00000000-0002-0000-0000-00003E000000}"/>
    <dataValidation allowBlank="1" showInputMessage="1" showErrorMessage="1" prompt="Totalt antall vanlige timer i juli beregnes automatisk i cellen til høyre." sqref="B84" xr:uid="{00000000-0002-0000-0000-00003F000000}"/>
    <dataValidation allowBlank="1" showInputMessage="1" showErrorMessage="1" prompt="Totalt antall vanlige timer i juli beregnes automatisk i denne cellen." sqref="C84" xr:uid="{00000000-0002-0000-0000-000040000000}"/>
    <dataValidation allowBlank="1" showInputMessage="1" showErrorMessage="1" prompt="Totalt antall overtidstimer i juli beregnes automatisk i cellen til høyre." sqref="D84:E84" xr:uid="{00000000-0002-0000-0000-000041000000}"/>
    <dataValidation allowBlank="1" showInputMessage="1" showErrorMessage="1" prompt="Totalt antall overtidstimer i juli beregnes automatisk i denne cellen." sqref="F84" xr:uid="{00000000-0002-0000-0000-000042000000}"/>
    <dataValidation allowBlank="1" showInputMessage="1" showErrorMessage="1" prompt="Skriv inn timer for august i tabellen nedenfor." sqref="B85" xr:uid="{00000000-0002-0000-0000-000043000000}"/>
    <dataValidation allowBlank="1" showInputMessage="1" showErrorMessage="1" prompt="Skriv inn overtidstimer i kolonnen under denne overskriften. Totalt antall ukentlige timer beregnes automatisk på slutten av tabellen, totalt antall vanlige timer for august i celle C95 og overtidstimer i celle F95." sqref="L86" xr:uid="{00000000-0002-0000-0000-000044000000}"/>
    <dataValidation allowBlank="1" showInputMessage="1" showErrorMessage="1" prompt="Totalt antall vanlige timer i august beregnes automatisk i cellen til høyre." sqref="B95" xr:uid="{00000000-0002-0000-0000-000045000000}"/>
    <dataValidation allowBlank="1" showInputMessage="1" showErrorMessage="1" prompt="Totalt antall vanlige timer i august beregnes automatisk i denne cellen." sqref="C95" xr:uid="{00000000-0002-0000-0000-000046000000}"/>
    <dataValidation allowBlank="1" showInputMessage="1" showErrorMessage="1" prompt="Totalt antall overtidstimer i august beregnes automatisk i cellen til høyre." sqref="D95:E95" xr:uid="{00000000-0002-0000-0000-000047000000}"/>
    <dataValidation allowBlank="1" showInputMessage="1" showErrorMessage="1" prompt="Totalt antall overtidstimer i august beregnes automatisk i denne cellen." sqref="F95" xr:uid="{00000000-0002-0000-0000-000048000000}"/>
    <dataValidation allowBlank="1" showInputMessage="1" showErrorMessage="1" prompt="Skriv inn timer for september i tabellen nedenfor." sqref="B96" xr:uid="{00000000-0002-0000-0000-000049000000}"/>
    <dataValidation allowBlank="1" showInputMessage="1" showErrorMessage="1" prompt="Skriv inn overtidstimer i kolonnen under denne overskriften. Totalt antall ukentlige timer beregnes automatisk på slutten av tabellen, totalt antall vanlige timer for september i celle C106 og overtidstimer i celle F106." sqref="L97" xr:uid="{00000000-0002-0000-0000-00004A000000}"/>
    <dataValidation allowBlank="1" showInputMessage="1" showErrorMessage="1" prompt="Totalt antall vanlige timer i september beregnes automatisk i cellen til høyre." sqref="B106" xr:uid="{00000000-0002-0000-0000-00004B000000}"/>
    <dataValidation allowBlank="1" showInputMessage="1" showErrorMessage="1" prompt="Totalt antall vanlige timer i september beregnes automatisk i denne cellen." sqref="C106" xr:uid="{00000000-0002-0000-0000-00004C000000}"/>
    <dataValidation allowBlank="1" showInputMessage="1" showErrorMessage="1" prompt="Totalt antall overtidstimer i september beregnes automatisk i cellen til høyre." sqref="D106:E106" xr:uid="{00000000-0002-0000-0000-00004D000000}"/>
    <dataValidation allowBlank="1" showInputMessage="1" showErrorMessage="1" prompt="Totalt antall overtidstimer i september beregnes automatisk i denne cellen." sqref="F106" xr:uid="{00000000-0002-0000-0000-00004E000000}"/>
    <dataValidation allowBlank="1" showInputMessage="1" showErrorMessage="1" prompt="Skriv inn vanlige timer og overtidstimer for hver ukedag i tabellene for oktober, november og desember." sqref="B107" xr:uid="{00000000-0002-0000-0000-00004F000000}"/>
    <dataValidation allowBlank="1" showInputMessage="1" showErrorMessage="1" prompt="Skriv inn timer for oktober i tabellen som starter i celle B109, timer for november i tabellen som starter i celle B120, og timer for desember i tabellen som starter i celle B131. Totaler beregnes automatisk." sqref="B108:L108" xr:uid="{00000000-0002-0000-0000-000050000000}"/>
    <dataValidation allowBlank="1" showInputMessage="1" showErrorMessage="1" prompt="Skriv inn overtidstimer i kolonnen under denne overskriften. Totalt antall ukentlige timer beregnes automatisk på slutten av tabellen, totalt antall vanlige timer for oktober i celle C118 og overtidstimer i celle F118." sqref="L109" xr:uid="{00000000-0002-0000-0000-000051000000}"/>
    <dataValidation allowBlank="1" showInputMessage="1" showErrorMessage="1" prompt="Totalt antall vanlige timer i oktober beregnes automatisk i cellen til høyre." sqref="B118" xr:uid="{00000000-0002-0000-0000-000052000000}"/>
    <dataValidation allowBlank="1" showInputMessage="1" showErrorMessage="1" prompt="Totalt antall vanlige timer i oktober beregnes automatisk i denne cellen." sqref="C118" xr:uid="{00000000-0002-0000-0000-000053000000}"/>
    <dataValidation allowBlank="1" showInputMessage="1" showErrorMessage="1" prompt="Totalt antall overtidstimer i oktober beregnes automatisk i cellen til høyre." sqref="D118:E118" xr:uid="{00000000-0002-0000-0000-000054000000}"/>
    <dataValidation allowBlank="1" showInputMessage="1" showErrorMessage="1" prompt="Totalt antall overtidstimer i oktober beregnes automatisk i denne cellen." sqref="F118" xr:uid="{00000000-0002-0000-0000-000055000000}"/>
    <dataValidation allowBlank="1" showInputMessage="1" showErrorMessage="1" prompt="Skriv inn timer for november i tabellen nedenfor." sqref="B119" xr:uid="{00000000-0002-0000-0000-000056000000}"/>
    <dataValidation allowBlank="1" showInputMessage="1" showErrorMessage="1" prompt="Skriv inn overtidstimer i kolonnen under denne overskriften. Totalt antall ukentlige timer beregnes automatisk på slutten av tabellen, totalt antall vanlige timer for november i celle C129 og overtidstimer i celle F129." sqref="L120" xr:uid="{00000000-0002-0000-0000-000057000000}"/>
    <dataValidation allowBlank="1" showInputMessage="1" showErrorMessage="1" prompt="Totalt antall vanlige timer i november beregnes automatisk i cellen til høyre." sqref="B129" xr:uid="{00000000-0002-0000-0000-000058000000}"/>
    <dataValidation allowBlank="1" showInputMessage="1" showErrorMessage="1" prompt="Totalt antall vanlige timer i november beregnes automatisk i denne cellen." sqref="C129" xr:uid="{00000000-0002-0000-0000-000059000000}"/>
    <dataValidation allowBlank="1" showInputMessage="1" showErrorMessage="1" prompt="Totalt antall overtidstimer i november beregnes automatisk i cellen til høyre." sqref="D129:E129" xr:uid="{00000000-0002-0000-0000-00005A000000}"/>
    <dataValidation allowBlank="1" showInputMessage="1" showErrorMessage="1" prompt="Totalt antall overtidstimer i november beregnes automatisk i denne cellen." sqref="F129" xr:uid="{00000000-0002-0000-0000-00005B000000}"/>
    <dataValidation allowBlank="1" showInputMessage="1" showErrorMessage="1" prompt="Skriv inn timer for desember i tabellen nedenfor." sqref="B130" xr:uid="{00000000-0002-0000-0000-00005C000000}"/>
    <dataValidation allowBlank="1" showInputMessage="1" showErrorMessage="1" prompt="Skriv inn overtidstimer i kolonnen under denne overskriften. Totalt antall ukentlige timer beregnes automatisk på slutten av tabellen, totalt antall vanlige timer for desember i celle C140 og overtidstimer i celle F140." sqref="L131" xr:uid="{00000000-0002-0000-0000-00005D000000}"/>
    <dataValidation allowBlank="1" showInputMessage="1" showErrorMessage="1" prompt="Totalt antall vanlige timer i desember beregnes automatisk i cellen til høyre." sqref="B140" xr:uid="{00000000-0002-0000-0000-00005E000000}"/>
    <dataValidation allowBlank="1" showInputMessage="1" showErrorMessage="1" prompt="Totalt antall vanlige timer i desember beregnes automatisk i denne cellen." sqref="C140" xr:uid="{00000000-0002-0000-0000-00005F000000}"/>
    <dataValidation allowBlank="1" showInputMessage="1" showErrorMessage="1" prompt="Totalt antall overtidstimer i desember beregnes automatisk i cellen til høyre." sqref="D140:E140" xr:uid="{00000000-0002-0000-0000-000060000000}"/>
    <dataValidation allowBlank="1" showInputMessage="1" showErrorMessage="1" prompt="Totalt antall overtidstimer i desember beregnes automatisk i denne cellen." sqref="F140" xr:uid="{00000000-0002-0000-0000-000061000000}"/>
    <dataValidation allowBlank="1" showInputMessage="1" showErrorMessage="1" prompt="Skriv inn totaler hittil i år i cellen til høyre." sqref="G3" xr:uid="{00000000-0002-0000-0000-000062000000}"/>
    <dataValidation allowBlank="1" showInputMessage="1" showErrorMessage="1" prompt="Skriv inn totaler hittil i år i denne cellen."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Årlig timeliste</vt:lpstr>
      <vt:lpstr>'Årlig timeliste'!Print_Area</vt:lpstr>
      <vt:lpstr>'Årlig timeliste'!Print_Titles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2018-12-13T13:03:02Z</dcterms:created>
  <dcterms:modified xsi:type="dcterms:W3CDTF">2018-12-13T13:03:02Z</dcterms:modified>
</cp:coreProperties>
</file>