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65" yWindow="0" windowWidth="12120" windowHeight="9120"/>
  </bookViews>
  <sheets>
    <sheet name="Personlig budsjett" sheetId="1" r:id="rId1"/>
  </sheets>
  <definedNames>
    <definedName name="_xlnm.Print_Area" localSheetId="0">'Personlig budsjett'!$A$1:$L$61</definedName>
    <definedName name="_xlnm.Print_Titles" localSheetId="0">'Personlig budsjett'!$3:$3</definedName>
  </definedNames>
  <calcPr calcId="145621"/>
  <webPublishing codePage="1252"/>
  <fileRecoveryPr autoRecover="0"/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85" i="1"/>
  <c r="N86" i="1"/>
  <c r="N87" i="1"/>
  <c r="N88" i="1"/>
  <c r="N78" i="1"/>
  <c r="N79" i="1"/>
  <c r="N80" i="1"/>
  <c r="N81" i="1"/>
  <c r="N69" i="1"/>
  <c r="N70" i="1"/>
  <c r="N71" i="1"/>
  <c r="N72" i="1"/>
  <c r="N73" i="1"/>
  <c r="N74" i="1"/>
  <c r="N63" i="1"/>
  <c r="N64" i="1"/>
  <c r="N65" i="1"/>
  <c r="N46" i="1"/>
  <c r="N47" i="1"/>
  <c r="N48" i="1"/>
  <c r="N49" i="1"/>
  <c r="N50" i="1"/>
  <c r="N51" i="1"/>
  <c r="N24" i="1"/>
  <c r="N25" i="1"/>
  <c r="N26" i="1"/>
  <c r="N27" i="1"/>
  <c r="N28" i="1"/>
  <c r="N32" i="1"/>
  <c r="N33" i="1"/>
  <c r="N34" i="1"/>
  <c r="N35" i="1"/>
  <c r="N36" i="1"/>
  <c r="N40" i="1"/>
  <c r="N41" i="1"/>
  <c r="N42" i="1"/>
  <c r="N91" i="1"/>
  <c r="N84" i="1"/>
  <c r="N77" i="1"/>
  <c r="N68" i="1"/>
  <c r="N62" i="1"/>
  <c r="N54" i="1"/>
  <c r="N45" i="1"/>
  <c r="N39" i="1"/>
  <c r="N31" i="1"/>
  <c r="N13" i="1"/>
  <c r="N14" i="1"/>
  <c r="N15" i="1"/>
  <c r="N16" i="1"/>
  <c r="N17" i="1"/>
  <c r="N18" i="1"/>
  <c r="N19" i="1"/>
  <c r="N20" i="1"/>
  <c r="N7" i="1"/>
  <c r="N8" i="1"/>
  <c r="N9" i="1"/>
  <c r="N23" i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92" i="1"/>
  <c r="N82" i="1" l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<sst xmlns="http://schemas.openxmlformats.org/spreadsheetml/2006/main" count="103" uniqueCount="91">
  <si>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Inntektsskatt (ekstra)</t>
  </si>
  <si>
    <t>Kredittkortbetalinger</t>
  </si>
  <si>
    <t>Diverse betalinger</t>
  </si>
  <si>
    <t>Musikk (CDer osv.)</t>
  </si>
  <si>
    <t>Bøker</t>
  </si>
  <si>
    <t>Frisør</t>
  </si>
  <si>
    <t>Gaver</t>
  </si>
  <si>
    <t>Klær</t>
  </si>
  <si>
    <t>Personlig</t>
  </si>
  <si>
    <t>Veldedighet</t>
  </si>
  <si>
    <t>Fjernsynslisens</t>
  </si>
  <si>
    <t>Radiolisens</t>
  </si>
  <si>
    <t>Internett-tilkobling</t>
  </si>
  <si>
    <t>Aviser</t>
  </si>
  <si>
    <t>Blader</t>
  </si>
  <si>
    <t>Idrettslag</t>
  </si>
  <si>
    <t>Sportsutstyr</t>
  </si>
  <si>
    <t>Treningsstudio</t>
  </si>
  <si>
    <t>Avslapping</t>
  </si>
  <si>
    <t>Kennel</t>
  </si>
  <si>
    <t>Suvenirer</t>
  </si>
  <si>
    <t>Mat</t>
  </si>
  <si>
    <t>Fly</t>
  </si>
  <si>
    <t>Ferie</t>
  </si>
  <si>
    <t>Medisiner</t>
  </si>
  <si>
    <t>Forsikring</t>
  </si>
  <si>
    <t>Helse</t>
  </si>
  <si>
    <t>Kino/teater</t>
  </si>
  <si>
    <t>Video-/DVD-leie</t>
  </si>
  <si>
    <t>Kabel-tv</t>
  </si>
  <si>
    <t>Underholdning</t>
  </si>
  <si>
    <t>Hundepasser</t>
  </si>
  <si>
    <t>Spise ute</t>
  </si>
  <si>
    <t>Rens</t>
  </si>
  <si>
    <t>Barnepass</t>
  </si>
  <si>
    <t xml:space="preserve">Dagligvarer </t>
  </si>
  <si>
    <t>Det daglige liv</t>
  </si>
  <si>
    <t>Reparasjoner i hjemmet</t>
  </si>
  <si>
    <t>Offentlige tjenester</t>
  </si>
  <si>
    <t>Hjem</t>
  </si>
  <si>
    <t>Reparasjoner</t>
  </si>
  <si>
    <t>Diverse</t>
  </si>
  <si>
    <t>Lønnsutbetalinger</t>
  </si>
  <si>
    <t>Des</t>
  </si>
  <si>
    <t>Nov</t>
  </si>
  <si>
    <t>Okt</t>
  </si>
  <si>
    <t>Sept</t>
  </si>
  <si>
    <t>Aug</t>
  </si>
  <si>
    <t>Juli</t>
  </si>
  <si>
    <t>Juni</t>
  </si>
  <si>
    <t>Mai</t>
  </si>
  <si>
    <t>April</t>
  </si>
  <si>
    <t>Mars</t>
  </si>
  <si>
    <t>Feb</t>
  </si>
  <si>
    <t>Jan</t>
  </si>
  <si>
    <t>Renter/avkastning</t>
  </si>
  <si>
    <t>År</t>
  </si>
  <si>
    <t>Håndpenger</t>
  </si>
  <si>
    <t>Leiebil</t>
  </si>
  <si>
    <t>Rengjøringstjenester</t>
  </si>
  <si>
    <t>Transport</t>
  </si>
  <si>
    <t>Parkering</t>
  </si>
  <si>
    <t>Offentlig transport</t>
  </si>
  <si>
    <t>Hageprodukter</t>
  </si>
  <si>
    <t>Drivstoff</t>
  </si>
  <si>
    <t>Oppussing</t>
  </si>
  <si>
    <t>Mobiltelefon</t>
  </si>
  <si>
    <t>Hjemmetelefon</t>
  </si>
  <si>
    <t>Innlosjering</t>
  </si>
  <si>
    <t>Sikkerhet i hjemmet</t>
  </si>
  <si>
    <t>Huslån/husleie</t>
  </si>
  <si>
    <t>Konserter/klubber</t>
  </si>
  <si>
    <t>Pleieprodukter</t>
  </si>
  <si>
    <t>Treningsstudio</t>
  </si>
  <si>
    <t>Livsforsikring</t>
  </si>
  <si>
    <t>Leker/barneutstyr</t>
  </si>
  <si>
    <t>Medlemsavgifter/abonnementer</t>
  </si>
  <si>
    <t>Økonomiske forpliktelser</t>
  </si>
  <si>
    <t>Andre forpliktelser</t>
  </si>
  <si>
    <t>Bilvask og -service</t>
  </si>
  <si>
    <t>Spleising og lommepenger</t>
  </si>
  <si>
    <t>Veterinær/dyremedisiner</t>
  </si>
  <si>
    <t>Religiøse organisasjoner</t>
  </si>
  <si>
    <t>Langsiktig sparing</t>
  </si>
  <si>
    <t>Pensjonssparing</t>
  </si>
  <si>
    <t>Totale utgifter</t>
  </si>
  <si>
    <t>Totalt</t>
  </si>
  <si>
    <t>Inntekt</t>
  </si>
  <si>
    <t>Utgifter</t>
  </si>
  <si>
    <t>Annet</t>
  </si>
  <si>
    <t>Personlig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</si>
</sst>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$kr-43B]\ #,##0"/>
    <numFmt numFmtId="166" formatCode="[$kr-103B]\ #,##0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6" fillId="5" borderId="12" xfId="0" applyFont="1" applyFill="1" applyBorder="1" applyAlignment="1" applyProtection="1">
      <alignment vertical="center"/>
      <protection locked="0" hidden="1"/>
    </xf>
    <xf numFmtId="0" fontId="8" fillId="3" borderId="1" xfId="2" applyNumberFormat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7" fillId="0" borderId="0" xfId="0" applyNumberFormat="1" applyFont="1" applyFill="1" applyBorder="1" applyAlignment="1">
      <alignment vertical="center"/>
    </xf>
    <xf numFmtId="165" fontId="6" fillId="5" borderId="13" xfId="0" applyNumberFormat="1" applyFont="1" applyFill="1" applyBorder="1" applyAlignment="1" applyProtection="1">
      <alignment vertical="center"/>
      <protection hidden="1"/>
    </xf>
    <xf numFmtId="165" fontId="6" fillId="5" borderId="14" xfId="0" applyNumberFormat="1" applyFont="1" applyFill="1" applyBorder="1" applyAlignment="1" applyProtection="1">
      <alignment vertical="center"/>
      <protection hidden="1"/>
    </xf>
    <xf numFmtId="165" fontId="6" fillId="2" borderId="10" xfId="0" applyNumberFormat="1" applyFont="1" applyFill="1" applyBorder="1" applyAlignment="1" applyProtection="1">
      <protection hidden="1"/>
    </xf>
    <xf numFmtId="165" fontId="6" fillId="2" borderId="11" xfId="0" applyNumberFormat="1" applyFont="1" applyFill="1" applyBorder="1" applyAlignment="1" applyProtection="1">
      <protection hidden="1"/>
    </xf>
    <xf numFmtId="165" fontId="1" fillId="0" borderId="4" xfId="0" applyNumberFormat="1" applyFont="1" applyFill="1" applyBorder="1" applyAlignment="1" applyProtection="1">
      <alignment vertical="center"/>
      <protection locked="0" hidden="1"/>
    </xf>
    <xf numFmtId="165" fontId="11" fillId="0" borderId="5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 applyProtection="1">
      <alignment vertical="center"/>
      <protection locked="0" hidden="1"/>
    </xf>
    <xf numFmtId="165" fontId="11" fillId="0" borderId="8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 applyProtection="1">
      <alignment vertical="center"/>
      <protection locked="0" hidden="1"/>
    </xf>
    <xf numFmtId="166" fontId="11" fillId="0" borderId="0" xfId="0" applyNumberFormat="1" applyFont="1" applyFill="1" applyBorder="1" applyAlignment="1" applyProtection="1">
      <alignment vertical="center"/>
      <protection locked="0" hidden="1"/>
    </xf>
    <xf numFmtId="166" fontId="11" fillId="0" borderId="0" xfId="0" applyNumberFormat="1" applyFont="1" applyFill="1" applyBorder="1" applyAlignment="1" applyProtection="1">
      <alignment vertical="center"/>
      <protection hidden="1"/>
    </xf>
    <xf numFmtId="166" fontId="1" fillId="0" borderId="0" xfId="0" applyNumberFormat="1" applyFont="1" applyFill="1" applyBorder="1" applyAlignment="1" applyProtection="1">
      <alignment vertical="center"/>
      <protection hidden="1"/>
    </xf>
    <xf numFmtId="166" fontId="4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vertical="center"/>
      <protection locked="0"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0" applyNumberFormat="1" applyFont="1" applyFill="1" applyBorder="1" applyAlignment="1">
      <alignment vertical="center"/>
    </xf>
    <xf numFmtId="0" fontId="9" fillId="4" borderId="1" xfId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10" fillId="3" borderId="2" xfId="0" applyFont="1" applyFill="1" applyBorder="1" applyAlignment="1" applyProtection="1">
      <alignment horizontal="left" vertical="center"/>
      <protection locked="0" hidden="1"/>
    </xf>
    <xf numFmtId="0" fontId="10" fillId="3" borderId="1" xfId="0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[$kr-10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8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[$kr-43B]\ 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Column1" totalsRowLabel="Totalt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Column1" totalsRowLabel="Totalt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Column1" totalsRowLabel="Totalt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Column1" totalsRowLabel="Totalt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Column1" totalsRowLabel="Totalt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Column1" totalsRowLabel="Totalt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Column1" totalsRowLabel="Totalt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Column1" totalsRowLabel="Totalt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Column1" totalsRowLabel="Totalt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Column1" totalsRowLabel="Totalt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Column1" totalsRowLabel="Totalt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Column1" totalsRowLabel="Totalt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workbookViewId="0">
      <pane ySplit="5" topLeftCell="A6" activePane="bottomLeft" state="frozen"/>
      <selection pane="bottomLeft" activeCell="A4" sqref="A4"/>
    </sheetView>
  </sheetViews>
  <sheetFormatPr defaultRowHeight="14.1" customHeight="1" x14ac:dyDescent="0.2"/>
  <cols>
    <col min="1" max="1" width="22.7109375" style="7" customWidth="1"/>
    <col min="2" max="14" width="8.7109375" style="6" customWidth="1"/>
    <col min="15" max="15" width="9.140625" style="1"/>
    <col min="16" max="16384" width="9.140625" style="6"/>
  </cols>
  <sheetData>
    <row r="1" spans="1:14" s="2" customFormat="1" ht="51" customHeight="1" thickBot="1" x14ac:dyDescent="0.45">
      <c r="A1" s="39" t="s">
        <v>90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2" customFormat="1" ht="4.5" customHeight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4" customFormat="1" ht="20.100000000000001" customHeight="1" thickBot="1" x14ac:dyDescent="0.25">
      <c r="A3" s="12"/>
      <c r="B3" s="12" t="s">
        <v>54</v>
      </c>
      <c r="C3" s="12" t="s">
        <v>53</v>
      </c>
      <c r="D3" s="12" t="s">
        <v>52</v>
      </c>
      <c r="E3" s="12" t="s">
        <v>51</v>
      </c>
      <c r="F3" s="12" t="s">
        <v>50</v>
      </c>
      <c r="G3" s="12" t="s">
        <v>49</v>
      </c>
      <c r="H3" s="12" t="s">
        <v>48</v>
      </c>
      <c r="I3" s="12" t="s">
        <v>47</v>
      </c>
      <c r="J3" s="12" t="s">
        <v>46</v>
      </c>
      <c r="K3" s="12" t="s">
        <v>45</v>
      </c>
      <c r="L3" s="12" t="s">
        <v>44</v>
      </c>
      <c r="M3" s="12" t="s">
        <v>43</v>
      </c>
      <c r="N3" s="12" t="s">
        <v>56</v>
      </c>
    </row>
    <row r="4" spans="1:14" s="4" customFormat="1" ht="14.1" customHeight="1" x14ac:dyDescent="0.2">
      <c r="A4" s="11" t="s">
        <v>85</v>
      </c>
      <c r="B4" s="19">
        <f t="shared" ref="B4:M4" si="0">SUM(B21,B29,B37,B43,B52,B60,B66,B75,B82,B89,B92)</f>
        <v>0</v>
      </c>
      <c r="C4" s="19">
        <f t="shared" si="0"/>
        <v>0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si="0"/>
        <v>0</v>
      </c>
      <c r="M4" s="19">
        <f t="shared" si="0"/>
        <v>0</v>
      </c>
      <c r="N4" s="20">
        <f>SUM(B4:M4)</f>
        <v>0</v>
      </c>
    </row>
    <row r="5" spans="1:14" s="4" customFormat="1" ht="14.1" customHeight="1" x14ac:dyDescent="0.2">
      <c r="A5" s="9" t="s">
        <v>57</v>
      </c>
      <c r="B5" s="21">
        <f t="shared" ref="B5:M5" si="1">SUM(B10-B4)</f>
        <v>0</v>
      </c>
      <c r="C5" s="21">
        <f t="shared" si="1"/>
        <v>0</v>
      </c>
      <c r="D5" s="21">
        <f t="shared" si="1"/>
        <v>0</v>
      </c>
      <c r="E5" s="21">
        <f t="shared" si="1"/>
        <v>0</v>
      </c>
      <c r="F5" s="21">
        <f t="shared" si="1"/>
        <v>0</v>
      </c>
      <c r="G5" s="21">
        <f t="shared" si="1"/>
        <v>0</v>
      </c>
      <c r="H5" s="21">
        <f t="shared" si="1"/>
        <v>0</v>
      </c>
      <c r="I5" s="21">
        <f t="shared" si="1"/>
        <v>0</v>
      </c>
      <c r="J5" s="21">
        <f t="shared" si="1"/>
        <v>0</v>
      </c>
      <c r="K5" s="21">
        <f t="shared" si="1"/>
        <v>0</v>
      </c>
      <c r="L5" s="21">
        <f t="shared" si="1"/>
        <v>0</v>
      </c>
      <c r="M5" s="21">
        <f t="shared" si="1"/>
        <v>0</v>
      </c>
      <c r="N5" s="22">
        <f>SUM(B5:M5)</f>
        <v>0</v>
      </c>
    </row>
    <row r="6" spans="1:14" s="2" customFormat="1" ht="14.1" customHeight="1" thickBot="1" x14ac:dyDescent="0.25">
      <c r="A6" s="40" t="s">
        <v>87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s="5" customFormat="1" ht="14.1" customHeight="1" x14ac:dyDescent="0.2">
      <c r="A7" s="14" t="s">
        <v>42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>
        <f>SUM(Table1[[#This Row],[Column2]:[Column13]])</f>
        <v>0</v>
      </c>
    </row>
    <row r="8" spans="1:14" s="5" customFormat="1" ht="14.1" customHeight="1" x14ac:dyDescent="0.2">
      <c r="A8" s="15" t="s">
        <v>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>
        <f>SUM(Table1[[#This Row],[Column2]:[Column13]])</f>
        <v>0</v>
      </c>
    </row>
    <row r="9" spans="1:14" s="5" customFormat="1" ht="14.1" customHeight="1" x14ac:dyDescent="0.2">
      <c r="A9" s="15" t="s">
        <v>41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>
        <f>SUM(Table1[[#This Row],[Column2]:[Column13]])</f>
        <v>0</v>
      </c>
    </row>
    <row r="10" spans="1:14" s="5" customFormat="1" ht="14.1" customHeight="1" thickBot="1" x14ac:dyDescent="0.25">
      <c r="A10" s="13" t="s">
        <v>86</v>
      </c>
      <c r="B10" s="27">
        <f>SUBTOTAL(109,Table1[Column2])</f>
        <v>0</v>
      </c>
      <c r="C10" s="27">
        <f>SUBTOTAL(109,Table1[Column3])</f>
        <v>0</v>
      </c>
      <c r="D10" s="27">
        <f>SUBTOTAL(109,Table1[Column4])</f>
        <v>0</v>
      </c>
      <c r="E10" s="27">
        <f>SUBTOTAL(109,Table1[Column5])</f>
        <v>0</v>
      </c>
      <c r="F10" s="27">
        <f>SUBTOTAL(109,Table1[Column6])</f>
        <v>0</v>
      </c>
      <c r="G10" s="27">
        <f>SUBTOTAL(109,Table1[Column7])</f>
        <v>0</v>
      </c>
      <c r="H10" s="27">
        <f>SUBTOTAL(109,Table1[Column8])</f>
        <v>0</v>
      </c>
      <c r="I10" s="27">
        <f>SUBTOTAL(109,Table1[Column9])</f>
        <v>0</v>
      </c>
      <c r="J10" s="27">
        <f>SUBTOTAL(109,Table1[Column10])</f>
        <v>0</v>
      </c>
      <c r="K10" s="27">
        <f>SUBTOTAL(109,Table1[Column11])</f>
        <v>0</v>
      </c>
      <c r="L10" s="27">
        <f>SUBTOTAL(109,Table1[Column12])</f>
        <v>0</v>
      </c>
      <c r="M10" s="27">
        <f>SUBTOTAL(109,Table1[Column13])</f>
        <v>0</v>
      </c>
      <c r="N10" s="27">
        <f>SUBTOTAL(109,Table1[Column14])</f>
        <v>0</v>
      </c>
    </row>
    <row r="11" spans="1:14" s="2" customFormat="1" ht="14.1" customHeight="1" thickBot="1" x14ac:dyDescent="0.25">
      <c r="A11" s="41" t="s">
        <v>88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s="8" customFormat="1" ht="14.1" customHeight="1" thickBot="1" x14ac:dyDescent="0.25">
      <c r="A12" s="38" t="s">
        <v>39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s="5" customFormat="1" ht="14.1" customHeight="1" x14ac:dyDescent="0.2">
      <c r="A13" s="16" t="s">
        <v>70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>
        <f>SUM(Table2[[#This Row],[Column2]:[Column13]])</f>
        <v>0</v>
      </c>
    </row>
    <row r="14" spans="1:14" s="5" customFormat="1" ht="14.1" customHeight="1" x14ac:dyDescent="0.2">
      <c r="A14" s="16" t="s">
        <v>38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>
        <f>SUM(Table2[[#This Row],[Column2]:[Column13]])</f>
        <v>0</v>
      </c>
    </row>
    <row r="15" spans="1:14" s="5" customFormat="1" ht="14.1" customHeight="1" x14ac:dyDescent="0.2">
      <c r="A15" s="16" t="s">
        <v>67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0">
        <f>SUM(Table2[[#This Row],[Column2]:[Column13]])</f>
        <v>0</v>
      </c>
    </row>
    <row r="16" spans="1:14" s="5" customFormat="1" ht="14.1" customHeight="1" x14ac:dyDescent="0.2">
      <c r="A16" s="16" t="s">
        <v>66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0">
        <f>SUM(Table2[[#This Row],[Column2]:[Column13]])</f>
        <v>0</v>
      </c>
    </row>
    <row r="17" spans="1:14" s="5" customFormat="1" ht="14.1" customHeight="1" x14ac:dyDescent="0.2">
      <c r="A17" s="16" t="s">
        <v>37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1"/>
      <c r="M17" s="28"/>
      <c r="N17" s="30">
        <f>SUM(Table2[[#This Row],[Column2]:[Column13]])</f>
        <v>0</v>
      </c>
    </row>
    <row r="18" spans="1:14" s="5" customFormat="1" ht="14.1" customHeight="1" x14ac:dyDescent="0.2">
      <c r="A18" s="16" t="s">
        <v>65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0">
        <f>SUM(Table2[[#This Row],[Column2]:[Column13]])</f>
        <v>0</v>
      </c>
    </row>
    <row r="19" spans="1:14" s="5" customFormat="1" ht="14.1" customHeight="1" x14ac:dyDescent="0.2">
      <c r="A19" s="16" t="s">
        <v>69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0">
        <f>SUM(Table2[[#This Row],[Column2]:[Column13]])</f>
        <v>0</v>
      </c>
    </row>
    <row r="20" spans="1:14" s="5" customFormat="1" ht="14.1" customHeight="1" x14ac:dyDescent="0.2">
      <c r="A20" s="16" t="s">
        <v>63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>
        <f>SUM(Table2[[#This Row],[Column2]:[Column13]])</f>
        <v>0</v>
      </c>
    </row>
    <row r="21" spans="1:14" s="3" customFormat="1" ht="14.1" customHeight="1" thickBot="1" x14ac:dyDescent="0.25">
      <c r="A21" s="18" t="s">
        <v>86</v>
      </c>
      <c r="B21" s="32">
        <f>SUBTOTAL(109,Table2[Column2])</f>
        <v>0</v>
      </c>
      <c r="C21" s="32">
        <f>SUBTOTAL(109,Table2[Column3])</f>
        <v>0</v>
      </c>
      <c r="D21" s="32">
        <f>SUBTOTAL(109,Table2[Column4])</f>
        <v>0</v>
      </c>
      <c r="E21" s="32">
        <f>SUBTOTAL(109,Table2[Column5])</f>
        <v>0</v>
      </c>
      <c r="F21" s="32">
        <f>SUBTOTAL(109,Table2[Column6])</f>
        <v>0</v>
      </c>
      <c r="G21" s="32">
        <f>SUBTOTAL(109,Table2[Column7])</f>
        <v>0</v>
      </c>
      <c r="H21" s="32">
        <f>SUBTOTAL(109,Table2[Column8])</f>
        <v>0</v>
      </c>
      <c r="I21" s="32">
        <f>SUBTOTAL(109,Table2[Column9])</f>
        <v>0</v>
      </c>
      <c r="J21" s="32">
        <f>SUBTOTAL(109,Table2[Column10])</f>
        <v>0</v>
      </c>
      <c r="K21" s="32">
        <f>SUBTOTAL(109,Table2[Column11])</f>
        <v>0</v>
      </c>
      <c r="L21" s="32">
        <f>SUBTOTAL(109,Table2[Column12])</f>
        <v>0</v>
      </c>
      <c r="M21" s="32">
        <f>SUBTOTAL(109,Table2[Column13])</f>
        <v>0</v>
      </c>
      <c r="N21" s="33">
        <f>SUBTOTAL(109,Table2[Column14])</f>
        <v>0</v>
      </c>
    </row>
    <row r="22" spans="1:14" s="8" customFormat="1" ht="14.1" customHeight="1" thickBot="1" x14ac:dyDescent="0.25">
      <c r="A22" s="38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s="5" customFormat="1" ht="14.1" customHeight="1" x14ac:dyDescent="0.2">
      <c r="A23" s="16" t="s">
        <v>35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  <c r="M23" s="34"/>
      <c r="N23" s="36">
        <f>SUM(Table3[[#This Row],[Column2]:[Column13]])</f>
        <v>0</v>
      </c>
    </row>
    <row r="24" spans="1:14" s="5" customFormat="1" ht="14.1" customHeight="1" x14ac:dyDescent="0.2">
      <c r="A24" s="16" t="s">
        <v>34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34"/>
      <c r="N24" s="36">
        <f>SUM(Table3[[#This Row],[Column2]:[Column13]])</f>
        <v>0</v>
      </c>
    </row>
    <row r="25" spans="1:14" s="5" customFormat="1" ht="14.1" customHeight="1" x14ac:dyDescent="0.2">
      <c r="A25" s="16" t="s">
        <v>33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34"/>
      <c r="N25" s="36">
        <f>SUM(Table3[[#This Row],[Column2]:[Column13]])</f>
        <v>0</v>
      </c>
    </row>
    <row r="26" spans="1:14" s="5" customFormat="1" ht="14.1" customHeight="1" x14ac:dyDescent="0.2">
      <c r="A26" s="16" t="s">
        <v>32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  <c r="M26" s="34"/>
      <c r="N26" s="36">
        <f>SUM(Table3[[#This Row],[Column2]:[Column13]])</f>
        <v>0</v>
      </c>
    </row>
    <row r="27" spans="1:14" s="5" customFormat="1" ht="14.1" customHeight="1" x14ac:dyDescent="0.2">
      <c r="A27" s="16" t="s">
        <v>59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6">
        <f>SUM(Table3[[#This Row],[Column2]:[Column13]])</f>
        <v>0</v>
      </c>
    </row>
    <row r="28" spans="1:14" s="5" customFormat="1" ht="14.1" customHeight="1" x14ac:dyDescent="0.2">
      <c r="A28" s="16" t="s">
        <v>31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5"/>
      <c r="M28" s="34"/>
      <c r="N28" s="36">
        <f>SUM(Table3[[#This Row],[Column2]:[Column13]])</f>
        <v>0</v>
      </c>
    </row>
    <row r="29" spans="1:14" s="5" customFormat="1" ht="14.1" customHeight="1" thickBot="1" x14ac:dyDescent="0.25">
      <c r="A29" s="13" t="s">
        <v>86</v>
      </c>
      <c r="B29" s="27">
        <f>SUBTOTAL(109,Table3[Column2])</f>
        <v>0</v>
      </c>
      <c r="C29" s="27">
        <f>SUBTOTAL(109,Table3[Column3])</f>
        <v>0</v>
      </c>
      <c r="D29" s="27">
        <f>SUBTOTAL(109,Table3[Column4])</f>
        <v>0</v>
      </c>
      <c r="E29" s="27">
        <f>SUBTOTAL(109,Table3[Column5])</f>
        <v>0</v>
      </c>
      <c r="F29" s="27">
        <f>SUBTOTAL(109,Table3[Column6])</f>
        <v>0</v>
      </c>
      <c r="G29" s="27">
        <f>SUBTOTAL(109,Table3[Column7])</f>
        <v>0</v>
      </c>
      <c r="H29" s="27">
        <f>SUBTOTAL(109,Table3[Column8])</f>
        <v>0</v>
      </c>
      <c r="I29" s="27">
        <f>SUBTOTAL(109,Table3[Column9])</f>
        <v>0</v>
      </c>
      <c r="J29" s="27">
        <f>SUBTOTAL(109,Table3[Column10])</f>
        <v>0</v>
      </c>
      <c r="K29" s="27">
        <f>SUBTOTAL(109,Table3[Column11])</f>
        <v>0</v>
      </c>
      <c r="L29" s="27">
        <f>SUBTOTAL(109,Table3[Column12])</f>
        <v>0</v>
      </c>
      <c r="M29" s="27">
        <f>SUBTOTAL(109,Table3[Column13])</f>
        <v>0</v>
      </c>
      <c r="N29" s="37">
        <f>SUBTOTAL(109,Table3[Column14])</f>
        <v>0</v>
      </c>
    </row>
    <row r="30" spans="1:14" s="8" customFormat="1" ht="14.1" customHeight="1" thickBot="1" x14ac:dyDescent="0.25">
      <c r="A30" s="38" t="s">
        <v>60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s="5" customFormat="1" ht="14.1" customHeight="1" x14ac:dyDescent="0.2">
      <c r="A31" s="16" t="s">
        <v>64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0">
        <f>SUM(Table4[[#This Row],[Column2]:[Column13]])</f>
        <v>0</v>
      </c>
    </row>
    <row r="32" spans="1:14" s="5" customFormat="1" ht="14.1" customHeight="1" x14ac:dyDescent="0.2">
      <c r="A32" s="16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0">
        <f>SUM(Table4[[#This Row],[Column2]:[Column13]])</f>
        <v>0</v>
      </c>
    </row>
    <row r="33" spans="1:14" s="5" customFormat="1" ht="14.1" customHeight="1" x14ac:dyDescent="0.2">
      <c r="A33" s="16" t="s">
        <v>40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0">
        <f>SUM(Table4[[#This Row],[Column2]:[Column13]])</f>
        <v>0</v>
      </c>
    </row>
    <row r="34" spans="1:14" s="5" customFormat="1" ht="14.1" customHeight="1" x14ac:dyDescent="0.2">
      <c r="A34" s="16" t="s">
        <v>79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0">
        <f>SUM(Table4[[#This Row],[Column2]:[Column13]])</f>
        <v>0</v>
      </c>
    </row>
    <row r="35" spans="1:14" s="5" customFormat="1" ht="14.1" customHeight="1" x14ac:dyDescent="0.2">
      <c r="A35" s="16" t="s">
        <v>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0">
        <f>SUM(Table4[[#This Row],[Column2]:[Column13]])</f>
        <v>0</v>
      </c>
    </row>
    <row r="36" spans="1:14" s="5" customFormat="1" ht="14.1" customHeight="1" x14ac:dyDescent="0.2">
      <c r="A36" s="16" t="s">
        <v>62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0">
        <f>SUM(Table4[[#This Row],[Column2]:[Column13]])</f>
        <v>0</v>
      </c>
    </row>
    <row r="37" spans="1:14" s="5" customFormat="1" ht="14.1" customHeight="1" thickBot="1" x14ac:dyDescent="0.25">
      <c r="A37" s="13" t="s">
        <v>86</v>
      </c>
      <c r="B37" s="32">
        <f>SUBTOTAL(109,Table4[Column2])</f>
        <v>0</v>
      </c>
      <c r="C37" s="32">
        <f>SUBTOTAL(109,Table4[Column3])</f>
        <v>0</v>
      </c>
      <c r="D37" s="32">
        <f>SUBTOTAL(109,Table4[Column4])</f>
        <v>0</v>
      </c>
      <c r="E37" s="32">
        <f>SUBTOTAL(109,Table4[Column5])</f>
        <v>0</v>
      </c>
      <c r="F37" s="32">
        <f>SUBTOTAL(109,Table4[Column6])</f>
        <v>0</v>
      </c>
      <c r="G37" s="32">
        <f>SUBTOTAL(109,Table4[Column7])</f>
        <v>0</v>
      </c>
      <c r="H37" s="32">
        <f>SUBTOTAL(109,Table4[Column8])</f>
        <v>0</v>
      </c>
      <c r="I37" s="32">
        <f>SUBTOTAL(109,Table4[Column9])</f>
        <v>0</v>
      </c>
      <c r="J37" s="32">
        <f>SUBTOTAL(109,Table4[Column10])</f>
        <v>0</v>
      </c>
      <c r="K37" s="32">
        <f>SUBTOTAL(109,Table4[Column11])</f>
        <v>0</v>
      </c>
      <c r="L37" s="32">
        <f>SUBTOTAL(109,Table4[Column12])</f>
        <v>0</v>
      </c>
      <c r="M37" s="32">
        <f>SUBTOTAL(109,Table4[Column13])</f>
        <v>0</v>
      </c>
      <c r="N37" s="33">
        <f>SUBTOTAL(109,Table4[Column14])</f>
        <v>0</v>
      </c>
    </row>
    <row r="38" spans="1:14" s="8" customFormat="1" ht="14.1" customHeight="1" thickBot="1" x14ac:dyDescent="0.25">
      <c r="A38" s="38" t="s">
        <v>30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s="5" customFormat="1" ht="14.1" customHeight="1" x14ac:dyDescent="0.2">
      <c r="A39" s="16" t="s">
        <v>29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31"/>
      <c r="M39" s="31"/>
      <c r="N39" s="30">
        <f>SUM(Table5[[#This Row],[Column2]:[Column13]])</f>
        <v>0</v>
      </c>
    </row>
    <row r="40" spans="1:14" s="5" customFormat="1" ht="14.1" customHeight="1" x14ac:dyDescent="0.2">
      <c r="A40" s="16" t="s">
        <v>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31"/>
      <c r="M40" s="31"/>
      <c r="N40" s="30">
        <f>SUM(Table5[[#This Row],[Column2]:[Column13]])</f>
        <v>0</v>
      </c>
    </row>
    <row r="41" spans="1:14" s="5" customFormat="1" ht="14.1" customHeight="1" x14ac:dyDescent="0.2">
      <c r="A41" s="16" t="s">
        <v>27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1"/>
      <c r="M41" s="31"/>
      <c r="N41" s="30">
        <f>SUM(Table5[[#This Row],[Column2]:[Column13]])</f>
        <v>0</v>
      </c>
    </row>
    <row r="42" spans="1:14" s="5" customFormat="1" ht="14.1" customHeight="1" x14ac:dyDescent="0.2">
      <c r="A42" s="16" t="s">
        <v>71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0">
        <f>SUM(Table5[[#This Row],[Column2]:[Column13]])</f>
        <v>0</v>
      </c>
    </row>
    <row r="43" spans="1:14" s="5" customFormat="1" ht="14.1" customHeight="1" thickBot="1" x14ac:dyDescent="0.25">
      <c r="A43" s="13" t="s">
        <v>86</v>
      </c>
      <c r="B43" s="32">
        <f>SUBTOTAL(109,Table5[Column2])</f>
        <v>0</v>
      </c>
      <c r="C43" s="32">
        <f>SUBTOTAL(109,Table5[Column3])</f>
        <v>0</v>
      </c>
      <c r="D43" s="32">
        <f>SUBTOTAL(109,Table5[Column4])</f>
        <v>0</v>
      </c>
      <c r="E43" s="32">
        <f>SUBTOTAL(109,Table5[Column5])</f>
        <v>0</v>
      </c>
      <c r="F43" s="32">
        <f>SUBTOTAL(109,Table5[Column6])</f>
        <v>0</v>
      </c>
      <c r="G43" s="32">
        <f>SUBTOTAL(109,Table5[Column7])</f>
        <v>0</v>
      </c>
      <c r="H43" s="32">
        <f>SUBTOTAL(109,Table5[Column8])</f>
        <v>0</v>
      </c>
      <c r="I43" s="32">
        <f>SUBTOTAL(109,Table5[Column9])</f>
        <v>0</v>
      </c>
      <c r="J43" s="32">
        <f>SUBTOTAL(109,Table5[Column10])</f>
        <v>0</v>
      </c>
      <c r="K43" s="32">
        <f>SUBTOTAL(109,Table5[Column11])</f>
        <v>0</v>
      </c>
      <c r="L43" s="32">
        <f>SUBTOTAL(109,Table5[Column12])</f>
        <v>0</v>
      </c>
      <c r="M43" s="32">
        <f>SUBTOTAL(109,Table5[Column13])</f>
        <v>0</v>
      </c>
      <c r="N43" s="33">
        <f>SUBTOTAL(109,Table5[Column14])</f>
        <v>0</v>
      </c>
    </row>
    <row r="44" spans="1:14" s="8" customFormat="1" ht="14.1" customHeight="1" thickBot="1" x14ac:dyDescent="0.25">
      <c r="A44" s="38" t="s">
        <v>26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s="5" customFormat="1" ht="14.1" customHeight="1" x14ac:dyDescent="0.2">
      <c r="A45" s="16" t="s">
        <v>73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4"/>
      <c r="N45" s="36">
        <f>SUM(Table6[[#This Row],[Column2]:[Column13]])</f>
        <v>0</v>
      </c>
    </row>
    <row r="46" spans="1:14" s="5" customFormat="1" ht="14.1" customHeight="1" x14ac:dyDescent="0.2">
      <c r="A46" s="16" t="s">
        <v>25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4"/>
      <c r="N46" s="36">
        <f>SUM(Table6[[#This Row],[Column2]:[Column13]])</f>
        <v>0</v>
      </c>
    </row>
    <row r="47" spans="1:14" s="5" customFormat="1" ht="14.1" customHeight="1" x14ac:dyDescent="0.2">
      <c r="A47" s="16" t="s">
        <v>24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4"/>
      <c r="N47" s="36">
        <f>SUM(Table6[[#This Row],[Column2]:[Column13]])</f>
        <v>0</v>
      </c>
    </row>
    <row r="48" spans="1:14" s="5" customFormat="1" ht="14.1" customHeight="1" x14ac:dyDescent="0.2">
      <c r="A48" s="16" t="s">
        <v>72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>
        <f>SUM(Table6[[#This Row],[Column2]:[Column13]])</f>
        <v>0</v>
      </c>
    </row>
    <row r="49" spans="1:14" s="5" customFormat="1" ht="14.1" customHeight="1" x14ac:dyDescent="0.2">
      <c r="A49" s="16" t="s">
        <v>80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4"/>
      <c r="N49" s="36">
        <f>SUM(Table6[[#This Row],[Column2]:[Column13]])</f>
        <v>0</v>
      </c>
    </row>
    <row r="50" spans="1:14" s="5" customFormat="1" ht="14.1" customHeight="1" x14ac:dyDescent="0.2">
      <c r="A50" s="16" t="s">
        <v>81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4"/>
      <c r="N50" s="36">
        <f>SUM(Table6[[#This Row],[Column2]:[Column13]])</f>
        <v>0</v>
      </c>
    </row>
    <row r="51" spans="1:14" s="5" customFormat="1" ht="14.1" customHeight="1" x14ac:dyDescent="0.2">
      <c r="A51" s="16" t="s">
        <v>74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4"/>
      <c r="N51" s="36">
        <f>SUM(Table6[[#This Row],[Column2]:[Column13]])</f>
        <v>0</v>
      </c>
    </row>
    <row r="52" spans="1:14" s="5" customFormat="1" ht="14.1" customHeight="1" thickBot="1" x14ac:dyDescent="0.25">
      <c r="A52" s="13" t="s">
        <v>86</v>
      </c>
      <c r="B52" s="27">
        <f>SUBTOTAL(109,Table6[Column2])</f>
        <v>0</v>
      </c>
      <c r="C52" s="27">
        <f>SUBTOTAL(109,Table6[Column3])</f>
        <v>0</v>
      </c>
      <c r="D52" s="27">
        <f>SUBTOTAL(109,Table6[Column4])</f>
        <v>0</v>
      </c>
      <c r="E52" s="27">
        <f>SUBTOTAL(109,Table6[Column5])</f>
        <v>0</v>
      </c>
      <c r="F52" s="27">
        <f>SUBTOTAL(109,Table6[Column6])</f>
        <v>0</v>
      </c>
      <c r="G52" s="27">
        <f>SUBTOTAL(109,Table6[Column7])</f>
        <v>0</v>
      </c>
      <c r="H52" s="27">
        <f>SUBTOTAL(109,Table6[Column8])</f>
        <v>0</v>
      </c>
      <c r="I52" s="27">
        <f>SUBTOTAL(109,Table6[Column9])</f>
        <v>0</v>
      </c>
      <c r="J52" s="27">
        <f>SUBTOTAL(109,Table6[Column10])</f>
        <v>0</v>
      </c>
      <c r="K52" s="27">
        <f>SUBTOTAL(109,Table6[Column11])</f>
        <v>0</v>
      </c>
      <c r="L52" s="27">
        <f>SUBTOTAL(109,Table6[Column12])</f>
        <v>0</v>
      </c>
      <c r="M52" s="27">
        <f>SUBTOTAL(109,Table6[Column13])</f>
        <v>0</v>
      </c>
      <c r="N52" s="37">
        <f>SUBTOTAL(109,Table6[Column14])</f>
        <v>0</v>
      </c>
    </row>
    <row r="53" spans="1:14" s="8" customFormat="1" ht="14.1" customHeight="1" thickBot="1" x14ac:dyDescent="0.25">
      <c r="A53" s="38" t="s">
        <v>23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s="5" customFormat="1" ht="14.1" customHeight="1" x14ac:dyDescent="0.2">
      <c r="A54" s="16" t="s">
        <v>22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31"/>
      <c r="M54" s="28"/>
      <c r="N54" s="30">
        <f>SUM(Table7[[#This Row],[Column2]:[Column13]])</f>
        <v>0</v>
      </c>
    </row>
    <row r="55" spans="1:14" s="5" customFormat="1" ht="14.1" customHeight="1" x14ac:dyDescent="0.2">
      <c r="A55" s="16" t="s">
        <v>68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31"/>
      <c r="M55" s="28"/>
      <c r="N55" s="30">
        <f>SUM(Table7[[#This Row],[Column2]:[Column13]])</f>
        <v>0</v>
      </c>
    </row>
    <row r="56" spans="1:14" s="5" customFormat="1" ht="14.1" customHeight="1" x14ac:dyDescent="0.2">
      <c r="A56" s="16" t="s">
        <v>21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31"/>
      <c r="M56" s="28"/>
      <c r="N56" s="30">
        <f>SUM(Table7[[#This Row],[Column2]:[Column13]])</f>
        <v>0</v>
      </c>
    </row>
    <row r="57" spans="1:14" s="5" customFormat="1" ht="14.1" customHeight="1" x14ac:dyDescent="0.2">
      <c r="A57" s="16" t="s">
        <v>20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31"/>
      <c r="M57" s="28"/>
      <c r="N57" s="30">
        <f>SUM(Table7[[#This Row],[Column2]:[Column13]])</f>
        <v>0</v>
      </c>
    </row>
    <row r="58" spans="1:14" s="5" customFormat="1" ht="14.1" customHeight="1" x14ac:dyDescent="0.2">
      <c r="A58" s="16" t="s">
        <v>19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31"/>
      <c r="M58" s="28"/>
      <c r="N58" s="30">
        <f>SUM(Table7[[#This Row],[Column2]:[Column13]])</f>
        <v>0</v>
      </c>
    </row>
    <row r="59" spans="1:14" s="5" customFormat="1" ht="14.1" customHeight="1" x14ac:dyDescent="0.2">
      <c r="A59" s="16" t="s">
        <v>58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0">
        <f>SUM(Table7[[#This Row],[Column2]:[Column13]])</f>
        <v>0</v>
      </c>
    </row>
    <row r="60" spans="1:14" s="5" customFormat="1" ht="14.1" customHeight="1" thickBot="1" x14ac:dyDescent="0.25">
      <c r="A60" s="13" t="s">
        <v>86</v>
      </c>
      <c r="B60" s="32">
        <f>SUBTOTAL(109,Table7[Column2])</f>
        <v>0</v>
      </c>
      <c r="C60" s="32">
        <f>SUBTOTAL(109,Table7[Column3])</f>
        <v>0</v>
      </c>
      <c r="D60" s="32">
        <f>SUBTOTAL(109,Table7[Column4])</f>
        <v>0</v>
      </c>
      <c r="E60" s="32">
        <f>SUBTOTAL(109,Table7[Column5])</f>
        <v>0</v>
      </c>
      <c r="F60" s="32">
        <f>SUBTOTAL(109,Table7[Column6])</f>
        <v>0</v>
      </c>
      <c r="G60" s="32">
        <f>SUBTOTAL(109,Table7[Column7])</f>
        <v>0</v>
      </c>
      <c r="H60" s="32">
        <f>SUBTOTAL(109,Table7[Column8])</f>
        <v>0</v>
      </c>
      <c r="I60" s="32">
        <f>SUBTOTAL(109,Table7[Column9])</f>
        <v>0</v>
      </c>
      <c r="J60" s="32">
        <f>SUBTOTAL(109,Table7[Column10])</f>
        <v>0</v>
      </c>
      <c r="K60" s="32">
        <f>SUBTOTAL(109,Table7[Column11])</f>
        <v>0</v>
      </c>
      <c r="L60" s="32">
        <f>SUBTOTAL(109,Table7[Column12])</f>
        <v>0</v>
      </c>
      <c r="M60" s="32">
        <f>SUBTOTAL(109,Table7[Column13])</f>
        <v>0</v>
      </c>
      <c r="N60" s="33">
        <f>SUBTOTAL(109,Table7[Column14])</f>
        <v>0</v>
      </c>
    </row>
    <row r="61" spans="1:14" s="8" customFormat="1" ht="14.1" customHeight="1" thickBot="1" x14ac:dyDescent="0.25">
      <c r="A61" s="38" t="s">
        <v>18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s="5" customFormat="1" ht="14.1" customHeight="1" x14ac:dyDescent="0.2">
      <c r="A62" s="16" t="s">
        <v>17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0">
        <f>SUM(Table8[[#This Row],[Column2]:[Column13]])</f>
        <v>0</v>
      </c>
    </row>
    <row r="63" spans="1:14" s="5" customFormat="1" ht="14.1" customHeight="1" x14ac:dyDescent="0.2">
      <c r="A63" s="16" t="s">
        <v>16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0">
        <f>SUM(Table8[[#This Row],[Column2]:[Column13]])</f>
        <v>0</v>
      </c>
    </row>
    <row r="64" spans="1:14" s="5" customFormat="1" ht="14.1" customHeight="1" x14ac:dyDescent="0.2">
      <c r="A64" s="16" t="s">
        <v>15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0">
        <f>SUM(Table8[[#This Row],[Column2]:[Column13]])</f>
        <v>0</v>
      </c>
    </row>
    <row r="65" spans="1:14" s="5" customFormat="1" ht="14.1" customHeight="1" x14ac:dyDescent="0.2">
      <c r="A65" s="16" t="s">
        <v>75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0">
        <f>SUM(Table8[[#This Row],[Column2]:[Column13]])</f>
        <v>0</v>
      </c>
    </row>
    <row r="66" spans="1:14" s="5" customFormat="1" ht="14.1" customHeight="1" thickBot="1" x14ac:dyDescent="0.25">
      <c r="A66" s="13" t="s">
        <v>86</v>
      </c>
      <c r="B66" s="32">
        <f>SUBTOTAL(109,Table8[Column2])</f>
        <v>0</v>
      </c>
      <c r="C66" s="32">
        <f>SUBTOTAL(109,Table8[Column3])</f>
        <v>0</v>
      </c>
      <c r="D66" s="32">
        <f>SUBTOTAL(109,Table8[Column4])</f>
        <v>0</v>
      </c>
      <c r="E66" s="32">
        <f>SUBTOTAL(109,Table8[Column5])</f>
        <v>0</v>
      </c>
      <c r="F66" s="32">
        <f>SUBTOTAL(109,Table8[Column6])</f>
        <v>0</v>
      </c>
      <c r="G66" s="32">
        <f>SUBTOTAL(109,Table8[Column7])</f>
        <v>0</v>
      </c>
      <c r="H66" s="32">
        <f>SUBTOTAL(109,Table8[Column8])</f>
        <v>0</v>
      </c>
      <c r="I66" s="32">
        <f>SUBTOTAL(109,Table8[Column9])</f>
        <v>0</v>
      </c>
      <c r="J66" s="32">
        <f>SUBTOTAL(109,Table8[Column10])</f>
        <v>0</v>
      </c>
      <c r="K66" s="32">
        <f>SUBTOTAL(109,Table8[Column11])</f>
        <v>0</v>
      </c>
      <c r="L66" s="32">
        <f>SUBTOTAL(109,Table8[Column12])</f>
        <v>0</v>
      </c>
      <c r="M66" s="32">
        <f>SUBTOTAL(109,Table8[Column13])</f>
        <v>0</v>
      </c>
      <c r="N66" s="33">
        <f>SUBTOTAL(109,Table8[Column14])</f>
        <v>0</v>
      </c>
    </row>
    <row r="67" spans="1:14" s="8" customFormat="1" ht="14.1" customHeight="1" thickBot="1" x14ac:dyDescent="0.25">
      <c r="A67" s="38" t="s">
        <v>76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s="5" customFormat="1" ht="14.1" customHeight="1" x14ac:dyDescent="0.2">
      <c r="A68" s="16" t="s">
        <v>14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0">
        <f>SUM(Table9[[#This Row],[Column2]:[Column13]])</f>
        <v>0</v>
      </c>
    </row>
    <row r="69" spans="1:14" s="5" customFormat="1" ht="14.1" customHeight="1" x14ac:dyDescent="0.2">
      <c r="A69" s="16" t="s">
        <v>13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0">
        <f>SUM(Table9[[#This Row],[Column2]:[Column13]])</f>
        <v>0</v>
      </c>
    </row>
    <row r="70" spans="1:14" s="5" customFormat="1" ht="14.1" customHeight="1" x14ac:dyDescent="0.2">
      <c r="A70" s="16" t="s">
        <v>12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0">
        <f>SUM(Table9[[#This Row],[Column2]:[Column13]])</f>
        <v>0</v>
      </c>
    </row>
    <row r="71" spans="1:14" s="5" customFormat="1" ht="14.1" customHeight="1" x14ac:dyDescent="0.2">
      <c r="A71" s="16" t="s">
        <v>11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0">
        <f>SUM(Table9[[#This Row],[Column2]:[Column13]])</f>
        <v>0</v>
      </c>
    </row>
    <row r="72" spans="1:14" s="5" customFormat="1" ht="14.1" customHeight="1" x14ac:dyDescent="0.2">
      <c r="A72" s="16" t="s">
        <v>10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0">
        <f>SUM(Table9[[#This Row],[Column2]:[Column13]])</f>
        <v>0</v>
      </c>
    </row>
    <row r="73" spans="1:14" s="5" customFormat="1" ht="14.1" customHeight="1" x14ac:dyDescent="0.2">
      <c r="A73" s="16" t="s">
        <v>82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30">
        <f>SUM(Table9[[#This Row],[Column2]:[Column13]])</f>
        <v>0</v>
      </c>
    </row>
    <row r="74" spans="1:14" s="5" customFormat="1" ht="14.1" customHeight="1" x14ac:dyDescent="0.2">
      <c r="A74" s="16" t="s">
        <v>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30">
        <f>SUM(Table9[[#This Row],[Column2]:[Column13]])</f>
        <v>0</v>
      </c>
    </row>
    <row r="75" spans="1:14" s="5" customFormat="1" ht="14.1" customHeight="1" thickBot="1" x14ac:dyDescent="0.25">
      <c r="A75" s="13" t="s">
        <v>86</v>
      </c>
      <c r="B75" s="32">
        <f>SUBTOTAL(109,Table9[Column2])</f>
        <v>0</v>
      </c>
      <c r="C75" s="32">
        <f>SUBTOTAL(109,Table9[Column3])</f>
        <v>0</v>
      </c>
      <c r="D75" s="32">
        <f>SUBTOTAL(109,Table9[Column4])</f>
        <v>0</v>
      </c>
      <c r="E75" s="32">
        <f>SUBTOTAL(109,Table9[Column5])</f>
        <v>0</v>
      </c>
      <c r="F75" s="32">
        <f>SUBTOTAL(109,Table9[Column6])</f>
        <v>0</v>
      </c>
      <c r="G75" s="32">
        <f>SUBTOTAL(109,Table9[Column7])</f>
        <v>0</v>
      </c>
      <c r="H75" s="32">
        <f>SUBTOTAL(109,Table9[Column8])</f>
        <v>0</v>
      </c>
      <c r="I75" s="32">
        <f>SUBTOTAL(109,Table9[Column9])</f>
        <v>0</v>
      </c>
      <c r="J75" s="32">
        <f>SUBTOTAL(109,Table9[Column10])</f>
        <v>0</v>
      </c>
      <c r="K75" s="32">
        <f>SUBTOTAL(109,Table9[Column11])</f>
        <v>0</v>
      </c>
      <c r="L75" s="32">
        <f>SUBTOTAL(109,Table9[Column12])</f>
        <v>0</v>
      </c>
      <c r="M75" s="32">
        <f>SUBTOTAL(109,Table9[Column13])</f>
        <v>0</v>
      </c>
      <c r="N75" s="33">
        <f>SUBTOTAL(109,Table9[Column14])</f>
        <v>0</v>
      </c>
    </row>
    <row r="76" spans="1:14" s="8" customFormat="1" ht="14.1" customHeight="1" thickBot="1" x14ac:dyDescent="0.25">
      <c r="A76" s="38" t="s">
        <v>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s="5" customFormat="1" ht="14.1" customHeight="1" x14ac:dyDescent="0.2">
      <c r="A77" s="16" t="s">
        <v>7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30">
        <f>SUM(Table10[[#This Row],[Column2]:[Column13]])</f>
        <v>0</v>
      </c>
    </row>
    <row r="78" spans="1:14" s="5" customFormat="1" ht="14.1" customHeight="1" x14ac:dyDescent="0.2">
      <c r="A78" s="16" t="s">
        <v>6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30">
        <f>SUM(Table10[[#This Row],[Column2]:[Column13]])</f>
        <v>0</v>
      </c>
    </row>
    <row r="79" spans="1:14" s="5" customFormat="1" ht="14.1" customHeight="1" x14ac:dyDescent="0.2">
      <c r="A79" s="16" t="s">
        <v>5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30">
        <f>SUM(Table10[[#This Row],[Column2]:[Column13]])</f>
        <v>0</v>
      </c>
    </row>
    <row r="80" spans="1:14" s="5" customFormat="1" ht="14.1" customHeight="1" x14ac:dyDescent="0.2">
      <c r="A80" s="16" t="s">
        <v>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30">
        <f>SUM(Table10[[#This Row],[Column2]:[Column13]])</f>
        <v>0</v>
      </c>
    </row>
    <row r="81" spans="1:14" s="5" customFormat="1" ht="14.1" customHeight="1" x14ac:dyDescent="0.2">
      <c r="A81" s="16" t="s">
        <v>3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30">
        <f>SUM(Table10[[#This Row],[Column2]:[Column13]])</f>
        <v>0</v>
      </c>
    </row>
    <row r="82" spans="1:14" s="5" customFormat="1" ht="14.1" customHeight="1" thickBot="1" x14ac:dyDescent="0.25">
      <c r="A82" s="13" t="s">
        <v>86</v>
      </c>
      <c r="B82" s="32">
        <f>SUBTOTAL(109,Table10[Column2])</f>
        <v>0</v>
      </c>
      <c r="C82" s="32">
        <f>SUBTOTAL(109,Table10[Column3])</f>
        <v>0</v>
      </c>
      <c r="D82" s="32">
        <f>SUBTOTAL(109,Table10[Column4])</f>
        <v>0</v>
      </c>
      <c r="E82" s="32">
        <f>SUBTOTAL(109,Table10[Column5])</f>
        <v>0</v>
      </c>
      <c r="F82" s="32">
        <f>SUBTOTAL(109,Table10[Column6])</f>
        <v>0</v>
      </c>
      <c r="G82" s="32">
        <f>SUBTOTAL(109,Table10[Column7])</f>
        <v>0</v>
      </c>
      <c r="H82" s="32">
        <f>SUBTOTAL(109,Table10[Column8])</f>
        <v>0</v>
      </c>
      <c r="I82" s="32">
        <f>SUBTOTAL(109,Table10[Column9])</f>
        <v>0</v>
      </c>
      <c r="J82" s="32">
        <f>SUBTOTAL(109,Table10[Column10])</f>
        <v>0</v>
      </c>
      <c r="K82" s="32">
        <f>SUBTOTAL(109,Table10[Column11])</f>
        <v>0</v>
      </c>
      <c r="L82" s="32">
        <f>SUBTOTAL(109,Table10[Column12])</f>
        <v>0</v>
      </c>
      <c r="M82" s="32">
        <f>SUBTOTAL(109,Table10[Column13])</f>
        <v>0</v>
      </c>
      <c r="N82" s="32">
        <f>SUBTOTAL(109,Table10[Column14])</f>
        <v>0</v>
      </c>
    </row>
    <row r="83" spans="1:14" s="8" customFormat="1" ht="14.1" customHeight="1" thickBot="1" x14ac:dyDescent="0.25">
      <c r="A83" s="38" t="s">
        <v>77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 s="5" customFormat="1" ht="14.1" customHeight="1" x14ac:dyDescent="0.2">
      <c r="A84" s="16" t="s">
        <v>83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6">
        <f>SUM(Table11[[#This Row],[Column2]:[Column13]])</f>
        <v>0</v>
      </c>
    </row>
    <row r="85" spans="1:14" s="5" customFormat="1" ht="14.1" customHeight="1" x14ac:dyDescent="0.2">
      <c r="A85" s="16" t="s">
        <v>84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6">
        <f>SUM(Table11[[#This Row],[Column2]:[Column13]])</f>
        <v>0</v>
      </c>
    </row>
    <row r="86" spans="1:14" s="5" customFormat="1" ht="14.1" customHeight="1" x14ac:dyDescent="0.2">
      <c r="A86" s="16" t="s">
        <v>1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6">
        <f>SUM(Table11[[#This Row],[Column2]:[Column13]])</f>
        <v>0</v>
      </c>
    </row>
    <row r="87" spans="1:14" s="5" customFormat="1" ht="14.1" customHeight="1" x14ac:dyDescent="0.2">
      <c r="A87" s="16" t="s">
        <v>0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6">
        <f>SUM(Table11[[#This Row],[Column2]:[Column13]])</f>
        <v>0</v>
      </c>
    </row>
    <row r="88" spans="1:14" s="5" customFormat="1" ht="14.1" customHeight="1" x14ac:dyDescent="0.2">
      <c r="A88" s="16" t="s">
        <v>78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6">
        <f>SUM(Table11[[#This Row],[Column2]:[Column13]])</f>
        <v>0</v>
      </c>
    </row>
    <row r="89" spans="1:14" s="5" customFormat="1" ht="14.1" customHeight="1" thickBot="1" x14ac:dyDescent="0.25">
      <c r="A89" s="13" t="s">
        <v>86</v>
      </c>
      <c r="B89" s="27">
        <f>SUBTOTAL(109,Table11[Column2])</f>
        <v>0</v>
      </c>
      <c r="C89" s="27">
        <f>SUBTOTAL(109,Table11[Column3])</f>
        <v>0</v>
      </c>
      <c r="D89" s="27">
        <f>SUBTOTAL(109,Table11[Column4])</f>
        <v>0</v>
      </c>
      <c r="E89" s="27">
        <f>SUBTOTAL(109,Table11[Column5])</f>
        <v>0</v>
      </c>
      <c r="F89" s="27">
        <f>SUBTOTAL(109,Table11[Column6])</f>
        <v>0</v>
      </c>
      <c r="G89" s="27">
        <f>SUBTOTAL(109,Table11[Column7])</f>
        <v>0</v>
      </c>
      <c r="H89" s="27">
        <f>SUBTOTAL(109,Table11[Column8])</f>
        <v>0</v>
      </c>
      <c r="I89" s="27">
        <f>SUBTOTAL(109,Table11[Column9])</f>
        <v>0</v>
      </c>
      <c r="J89" s="27">
        <f>SUBTOTAL(109,Table11[Column10])</f>
        <v>0</v>
      </c>
      <c r="K89" s="27">
        <f>SUBTOTAL(109,Table11[Column11])</f>
        <v>0</v>
      </c>
      <c r="L89" s="27">
        <f>SUBTOTAL(109,Table11[Column12])</f>
        <v>0</v>
      </c>
      <c r="M89" s="27">
        <f>SUBTOTAL(109,Table11[Column13])</f>
        <v>0</v>
      </c>
      <c r="N89" s="27">
        <f>SUBTOTAL(109,Table11[Column14])</f>
        <v>0</v>
      </c>
    </row>
    <row r="90" spans="1:14" s="8" customFormat="1" ht="14.1" customHeight="1" thickBot="1" x14ac:dyDescent="0.25">
      <c r="A90" s="38" t="s">
        <v>2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</row>
    <row r="91" spans="1:14" s="5" customFormat="1" ht="14.1" customHeight="1" x14ac:dyDescent="0.2">
      <c r="A91" s="17" t="s">
        <v>89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0">
        <f>SUM(Table12[[Column2]:[Column13]])</f>
        <v>0</v>
      </c>
    </row>
    <row r="92" spans="1:14" s="3" customFormat="1" ht="14.1" customHeight="1" x14ac:dyDescent="0.2">
      <c r="A92" s="13" t="s">
        <v>86</v>
      </c>
      <c r="B92" s="32">
        <f>SUBTOTAL(109,Table12[Column2])</f>
        <v>0</v>
      </c>
      <c r="C92" s="32">
        <f>SUBTOTAL(109,Table12[Column3])</f>
        <v>0</v>
      </c>
      <c r="D92" s="32">
        <f>SUBTOTAL(109,Table12[Column4])</f>
        <v>0</v>
      </c>
      <c r="E92" s="32">
        <f>SUBTOTAL(109,Table12[Column5])</f>
        <v>0</v>
      </c>
      <c r="F92" s="32">
        <f>SUBTOTAL(109,Table12[Column6])</f>
        <v>0</v>
      </c>
      <c r="G92" s="32">
        <f>SUBTOTAL(109,Table12[Column7])</f>
        <v>0</v>
      </c>
      <c r="H92" s="32">
        <f>SUBTOTAL(109,Table12[Column8])</f>
        <v>0</v>
      </c>
      <c r="I92" s="32">
        <f>SUBTOTAL(109,Table12[Column9])</f>
        <v>0</v>
      </c>
      <c r="J92" s="32">
        <f>SUBTOTAL(109,Table12[Column10])</f>
        <v>0</v>
      </c>
      <c r="K92" s="32">
        <f>SUBTOTAL(109,Table12[Column11])</f>
        <v>0</v>
      </c>
      <c r="L92" s="32">
        <f>SUBTOTAL(109,Table12[Column12])</f>
        <v>0</v>
      </c>
      <c r="M92" s="32">
        <f>SUBTOTAL(109,Table12[Column13])</f>
        <v>0</v>
      </c>
      <c r="N92" s="33">
        <f>SUBTOTAL(109,Table12[Column14])</f>
        <v>0</v>
      </c>
    </row>
    <row r="93" spans="1:14" s="6" customFormat="1" ht="14.1" customHeight="1" x14ac:dyDescent="0.2">
      <c r="A93" s="7"/>
    </row>
  </sheetData>
  <mergeCells count="14">
    <mergeCell ref="A12:N12"/>
    <mergeCell ref="A83:N83"/>
    <mergeCell ref="A22:N22"/>
    <mergeCell ref="A30:N30"/>
    <mergeCell ref="A1:N1"/>
    <mergeCell ref="A6:N6"/>
    <mergeCell ref="A38:N38"/>
    <mergeCell ref="A44:N44"/>
    <mergeCell ref="A11:N11"/>
    <mergeCell ref="A90:N90"/>
    <mergeCell ref="A76:N76"/>
    <mergeCell ref="A61:N61"/>
    <mergeCell ref="A53:N53"/>
    <mergeCell ref="A67:N67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fitToHeight="0" orientation="landscape" horizontalDpi="200" verticalDpi="200" r:id="rId1"/>
  <headerFooter alignWithMargins="0">
    <oddFooter>Side &amp;S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3770583-0a95-488a-909d-acf753acc1f4">english</DirectSourceMarket>
    <MarketSpecific xmlns="e3770583-0a95-488a-909d-acf753acc1f4" xsi:nil="true"/>
    <ApprovalStatus xmlns="e3770583-0a95-488a-909d-acf753acc1f4">InProgress</ApprovalStatus>
    <PrimaryImageGen xmlns="e3770583-0a95-488a-909d-acf753acc1f4">true</PrimaryImageGen>
    <ThumbnailAssetId xmlns="e3770583-0a95-488a-909d-acf753acc1f4" xsi:nil="true"/>
    <NumericId xmlns="e3770583-0a95-488a-909d-acf753acc1f4">-1</NumericId>
    <TPFriendlyName xmlns="e3770583-0a95-488a-909d-acf753acc1f4">Personal budget</TPFriendlyName>
    <BusinessGroup xmlns="e3770583-0a95-488a-909d-acf753acc1f4" xsi:nil="true"/>
    <APEditor xmlns="e3770583-0a95-488a-909d-acf753acc1f4">
      <UserInfo>
        <DisplayName>REDMOND\v-luannv</DisplayName>
        <AccountId>91</AccountId>
        <AccountType/>
      </UserInfo>
    </APEditor>
    <SourceTitle xmlns="e3770583-0a95-488a-909d-acf753acc1f4">Personal budget</SourceTitle>
    <OpenTemplate xmlns="e3770583-0a95-488a-909d-acf753acc1f4">true</OpenTemplate>
    <UALocComments xmlns="e3770583-0a95-488a-909d-acf753acc1f4" xsi:nil="true"/>
    <ParentAssetId xmlns="e3770583-0a95-488a-909d-acf753acc1f4" xsi:nil="true"/>
    <IntlLangReviewDate xmlns="e3770583-0a95-488a-909d-acf753acc1f4" xsi:nil="true"/>
    <PublishStatusLookup xmlns="e3770583-0a95-488a-909d-acf753acc1f4">
      <Value>51408</Value>
      <Value>300368</Value>
    </PublishStatusLookup>
    <LastPublishResultLookup xmlns="e3770583-0a95-488a-909d-acf753acc1f4" xsi:nil="true"/>
    <MachineTranslated xmlns="e3770583-0a95-488a-909d-acf753acc1f4">false</MachineTranslated>
    <OriginalSourceMarket xmlns="e3770583-0a95-488a-909d-acf753acc1f4">english</OriginalSourceMarket>
    <TPInstallLocation xmlns="e3770583-0a95-488a-909d-acf753acc1f4">{My Templates}</TPInstallLocation>
    <ContentItem xmlns="e3770583-0a95-488a-909d-acf753acc1f4" xsi:nil="true"/>
    <ClipArtFilename xmlns="e3770583-0a95-488a-909d-acf753acc1f4" xsi:nil="true"/>
    <APDescription xmlns="e3770583-0a95-488a-909d-acf753acc1f4" xsi:nil="true"/>
    <APAuthor xmlns="e3770583-0a95-488a-909d-acf753acc1f4">
      <UserInfo>
        <DisplayName>REDMOND\cynvey</DisplayName>
        <AccountId>201</AccountId>
        <AccountType/>
      </UserInfo>
    </APAuthor>
    <TPAppVersion xmlns="e3770583-0a95-488a-909d-acf753acc1f4">11</TPAppVersion>
    <TPCommandLine xmlns="e3770583-0a95-488a-909d-acf753acc1f4">{XL} /t {FilePath}</TPCommandLine>
    <EditorialStatus xmlns="e3770583-0a95-488a-909d-acf753acc1f4" xsi:nil="true"/>
    <PublishTargets xmlns="e3770583-0a95-488a-909d-acf753acc1f4">OfficeOnline</PublishTargets>
    <TPLaunchHelpLinkType xmlns="e3770583-0a95-488a-909d-acf753acc1f4">Template</TPLaunchHelpLinkType>
    <TimesCloned xmlns="e3770583-0a95-488a-909d-acf753acc1f4" xsi:nil="true"/>
    <LastModifiedDateTime xmlns="e3770583-0a95-488a-909d-acf753acc1f4" xsi:nil="true"/>
    <Provider xmlns="e3770583-0a95-488a-909d-acf753acc1f4">EY006220130</Provider>
    <AcquiredFrom xmlns="e3770583-0a95-488a-909d-acf753acc1f4" xsi:nil="true"/>
    <AssetStart xmlns="e3770583-0a95-488a-909d-acf753acc1f4">2009-01-02T00:00:00+00:00</AssetStart>
    <LastHandOff xmlns="e3770583-0a95-488a-909d-acf753acc1f4" xsi:nil="true"/>
    <TPClientViewer xmlns="e3770583-0a95-488a-909d-acf753acc1f4">Microsoft Office Excel</TPClientViewer>
    <ArtSampleDocs xmlns="e3770583-0a95-488a-909d-acf753acc1f4" xsi:nil="true"/>
    <UACurrentWords xmlns="e3770583-0a95-488a-909d-acf753acc1f4">0</UACurrentWords>
    <UALocRecommendation xmlns="e3770583-0a95-488a-909d-acf753acc1f4">Localize</UALocRecommendation>
    <IsDeleted xmlns="e3770583-0a95-488a-909d-acf753acc1f4">false</IsDeleted>
    <ShowIn xmlns="e3770583-0a95-488a-909d-acf753acc1f4">Show everywhere</ShowIn>
    <UANotes xmlns="e3770583-0a95-488a-909d-acf753acc1f4" xsi:nil="true"/>
    <TemplateStatus xmlns="e3770583-0a95-488a-909d-acf753acc1f4" xsi:nil="true"/>
    <VoteCount xmlns="e3770583-0a95-488a-909d-acf753acc1f4" xsi:nil="true"/>
    <CSXHash xmlns="e3770583-0a95-488a-909d-acf753acc1f4" xsi:nil="true"/>
    <DSATActionTaken xmlns="e3770583-0a95-488a-909d-acf753acc1f4" xsi:nil="true"/>
    <AssetExpire xmlns="e3770583-0a95-488a-909d-acf753acc1f4">2029-05-12T00:00:00+00:00</AssetExpire>
    <CSXSubmissionMarket xmlns="e3770583-0a95-488a-909d-acf753acc1f4" xsi:nil="true"/>
    <SubmitterId xmlns="e3770583-0a95-488a-909d-acf753acc1f4" xsi:nil="true"/>
    <TPExecutable xmlns="e3770583-0a95-488a-909d-acf753acc1f4" xsi:nil="true"/>
    <AssetType xmlns="e3770583-0a95-488a-909d-acf753acc1f4">TP</AssetType>
    <ApprovalLog xmlns="e3770583-0a95-488a-909d-acf753acc1f4" xsi:nil="true"/>
    <BugNumber xmlns="e3770583-0a95-488a-909d-acf753acc1f4" xsi:nil="true"/>
    <CSXUpdate xmlns="e3770583-0a95-488a-909d-acf753acc1f4">false</CSXUpdate>
    <CSXSubmissionDate xmlns="e3770583-0a95-488a-909d-acf753acc1f4" xsi:nil="true"/>
    <Milestone xmlns="e3770583-0a95-488a-909d-acf753acc1f4" xsi:nil="true"/>
    <TPComponent xmlns="e3770583-0a95-488a-909d-acf753acc1f4">EXCELFiles</TPComponent>
    <OriginAsset xmlns="e3770583-0a95-488a-909d-acf753acc1f4" xsi:nil="true"/>
    <AssetId xmlns="e3770583-0a95-488a-909d-acf753acc1f4">TP010188514</AssetId>
    <TPApplication xmlns="e3770583-0a95-488a-909d-acf753acc1f4">Excel</TPApplication>
    <TPLaunchHelpLink xmlns="e3770583-0a95-488a-909d-acf753acc1f4" xsi:nil="true"/>
    <IntlLocPriority xmlns="e3770583-0a95-488a-909d-acf753acc1f4" xsi:nil="true"/>
    <PlannedPubDate xmlns="e3770583-0a95-488a-909d-acf753acc1f4" xsi:nil="true"/>
    <HandoffToMSDN xmlns="e3770583-0a95-488a-909d-acf753acc1f4" xsi:nil="true"/>
    <IntlLangReviewer xmlns="e3770583-0a95-488a-909d-acf753acc1f4" xsi:nil="true"/>
    <CrawlForDependencies xmlns="e3770583-0a95-488a-909d-acf753acc1f4">false</CrawlForDependencies>
    <TrustLevel xmlns="e3770583-0a95-488a-909d-acf753acc1f4">1 Microsoft Managed Content</TrustLevel>
    <IsSearchable xmlns="e3770583-0a95-488a-909d-acf753acc1f4">false</IsSearchable>
    <TPNamespace xmlns="e3770583-0a95-488a-909d-acf753acc1f4">EXCEL</TPNamespace>
    <Markets xmlns="e3770583-0a95-488a-909d-acf753acc1f4"/>
    <UAProjectedTotalWords xmlns="e3770583-0a95-488a-909d-acf753acc1f4" xsi:nil="true"/>
    <IntlLangReview xmlns="e3770583-0a95-488a-909d-acf753acc1f4" xsi:nil="true"/>
    <OutputCachingOn xmlns="e3770583-0a95-488a-909d-acf753acc1f4">false</OutputCachingOn>
    <Manager xmlns="e3770583-0a95-488a-909d-acf753acc1f4" xsi:nil="true"/>
    <PolicheckWords xmlns="e3770583-0a95-488a-909d-acf753acc1f4" xsi:nil="true"/>
    <EditorialTags xmlns="e3770583-0a95-488a-909d-acf753acc1f4" xsi:nil="true"/>
    <FriendlyTitle xmlns="e3770583-0a95-488a-909d-acf753acc1f4" xsi:nil="true"/>
    <TemplateTemplateType xmlns="e3770583-0a95-488a-909d-acf753acc1f4">Excel - Macro 12 Default</TemplateTemplateType>
    <OOCacheId xmlns="e3770583-0a95-488a-909d-acf753acc1f4" xsi:nil="true"/>
    <Downloads xmlns="e3770583-0a95-488a-909d-acf753acc1f4">0</Downloads>
    <LegacyData xmlns="e3770583-0a95-488a-909d-acf753acc1f4" xsi:nil="true"/>
    <Providers xmlns="e3770583-0a95-488a-909d-acf753acc1f4" xsi:nil="true"/>
    <BlockPublish xmlns="e3770583-0a95-488a-909d-acf753acc1f4" xsi:nil="true"/>
    <LocRecommendedHandoff xmlns="e3770583-0a95-488a-909d-acf753acc1f4" xsi:nil="true"/>
    <TaxCatchAll xmlns="e3770583-0a95-488a-909d-acf753acc1f4"/>
    <CampaignTagsTaxHTField0 xmlns="e3770583-0a95-488a-909d-acf753acc1f4">
      <Terms xmlns="http://schemas.microsoft.com/office/infopath/2007/PartnerControls"/>
    </CampaignTagsTaxHTField0>
    <LocLastLocAttemptVersionLookup xmlns="e3770583-0a95-488a-909d-acf753acc1f4">29798</LocLastLocAttemptVersionLookup>
    <LocPublishedDependentAssetsLookup xmlns="e3770583-0a95-488a-909d-acf753acc1f4" xsi:nil="true"/>
    <LocOverallHandbackStatusLookup xmlns="e3770583-0a95-488a-909d-acf753acc1f4" xsi:nil="true"/>
    <InternalTagsTaxHTField0 xmlns="e3770583-0a95-488a-909d-acf753acc1f4">
      <Terms xmlns="http://schemas.microsoft.com/office/infopath/2007/PartnerControls"/>
    </InternalTagsTaxHTField0>
    <LocProcessedForHandoffsLookup xmlns="e3770583-0a95-488a-909d-acf753acc1f4" xsi:nil="true"/>
    <FeatureTagsTaxHTField0 xmlns="e3770583-0a95-488a-909d-acf753acc1f4">
      <Terms xmlns="http://schemas.microsoft.com/office/infopath/2007/PartnerControls"/>
    </FeatureTagsTaxHTField0>
    <LocOverallPreviewStatusLookup xmlns="e3770583-0a95-488a-909d-acf753acc1f4" xsi:nil="true"/>
    <LocPublishedLinkedAssetsLookup xmlns="e3770583-0a95-488a-909d-acf753acc1f4" xsi:nil="true"/>
    <LocLastLocAttemptVersionTypeLookup xmlns="e3770583-0a95-488a-909d-acf753acc1f4" xsi:nil="true"/>
    <LocNewPublishedVersionLookup xmlns="e3770583-0a95-488a-909d-acf753acc1f4" xsi:nil="true"/>
    <LocalizationTagsTaxHTField0 xmlns="e3770583-0a95-488a-909d-acf753acc1f4">
      <Terms xmlns="http://schemas.microsoft.com/office/infopath/2007/PartnerControls"/>
    </LocalizationTagsTaxHTField0>
    <LocOverallLocStatusLookup xmlns="e3770583-0a95-488a-909d-acf753acc1f4" xsi:nil="true"/>
    <LocComments xmlns="e3770583-0a95-488a-909d-acf753acc1f4" xsi:nil="true"/>
    <LocManualTestRequired xmlns="e3770583-0a95-488a-909d-acf753acc1f4" xsi:nil="true"/>
    <LocProcessedForMarketsLookup xmlns="e3770583-0a95-488a-909d-acf753acc1f4" xsi:nil="true"/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LocOverallPublishStatusLookup xmlns="e3770583-0a95-488a-909d-acf753acc1f4" xsi:nil="true"/>
    <OriginalRelease xmlns="e3770583-0a95-488a-909d-acf753acc1f4">14</OriginalRelease>
    <LocMarketGroupTiers2 xmlns="e3770583-0a95-488a-909d-acf753acc1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FD0C36D-D4F7-4838-86B7-5E46C4357F1C}"/>
</file>

<file path=customXml/itemProps2.xml><?xml version="1.0" encoding="utf-8"?>
<ds:datastoreItem xmlns:ds="http://schemas.openxmlformats.org/officeDocument/2006/customXml" ds:itemID="{2BC33F9D-D645-40AE-B3BE-51D02ECBE2D5}"/>
</file>

<file path=customXml/itemProps3.xml><?xml version="1.0" encoding="utf-8"?>
<ds:datastoreItem xmlns:ds="http://schemas.openxmlformats.org/officeDocument/2006/customXml" ds:itemID="{FDD3F6B3-4E04-4B07-B9CB-FD88B9AC3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Personlig budsjett</vt:lpstr>
      <vt:lpstr>'Personlig budsjett'!Print_Area</vt:lpstr>
      <vt:lpstr>'Personlig budsjett'!Print_Titles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subject/>
  <dc:creator/>
  <cp:keywords/>
  <dc:description/>
  <cp:lastModifiedBy/>
  <dcterms:created xsi:type="dcterms:W3CDTF">2006-07-31T23:18:15Z</dcterms:created>
  <dcterms:modified xsi:type="dcterms:W3CDTF">2012-05-28T11:47:55Z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2301800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