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nb-NO\target\"/>
    </mc:Choice>
  </mc:AlternateContent>
  <xr:revisionPtr revIDLastSave="0" documentId="13_ncr:1_{D118334E-DD1F-490B-89AB-00F4CCF3CC34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Kundeemnedata" sheetId="2" r:id="rId1"/>
    <sheet name="Salgsprognose " sheetId="3" r:id="rId2"/>
    <sheet name="Månedlig vektet prognose" sheetId="4" r:id="rId3"/>
  </sheets>
  <definedNames>
    <definedName name="_xlnm._FilterDatabase" localSheetId="0">Kundeemnedata!$I$5:$I$8</definedName>
    <definedName name="Firmanavn">Kundeemnedata!$B$1</definedName>
    <definedName name="Loggdato">Kundeemnedata!$B$3</definedName>
    <definedName name="RadtittelOmråde1..N22">'Salgsprognose '!$B$21</definedName>
    <definedName name="SisteOppføring">MIN(ROW(KundeemneData[]))+ROWS(KundeemneData[])-1</definedName>
    <definedName name="Start_rad">MIN(ROW(KundeemneData[]))+1</definedName>
    <definedName name="Tittel1">KundeemneData[[#Headers],[Kundeemnenavn]]</definedName>
    <definedName name="Tittel2">Salgsprognose[[#Headers],[Navn på kundeemne]]</definedName>
    <definedName name="_xlnm.Print_Titles" localSheetId="0">Kundeemnedata!$5:$5</definedName>
    <definedName name="_xlnm.Print_Titles" localSheetId="1">'Salgsprognose '!$5:$5</definedName>
  </definedNames>
  <calcPr calcId="179021"/>
</workbook>
</file>

<file path=xl/calcChain.xml><?xml version="1.0" encoding="utf-8"?>
<calcChain xmlns="http://schemas.openxmlformats.org/spreadsheetml/2006/main">
  <c r="C6" i="3" l="1"/>
  <c r="B7" i="3" l="1"/>
  <c r="B8" i="3"/>
  <c r="B9" i="3"/>
  <c r="B10" i="3"/>
  <c r="B11" i="3"/>
  <c r="B12" i="3"/>
  <c r="B13" i="3"/>
  <c r="B14" i="3"/>
  <c r="B15" i="3"/>
  <c r="B16" i="3"/>
  <c r="B17" i="3"/>
  <c r="B18" i="3"/>
  <c r="B19" i="3"/>
  <c r="B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6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6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7" i="3"/>
  <c r="E10" i="3"/>
  <c r="E11" i="3"/>
  <c r="E12" i="3"/>
  <c r="E13" i="3"/>
  <c r="E14" i="3"/>
  <c r="E15" i="3"/>
  <c r="E16" i="3"/>
  <c r="E17" i="3"/>
  <c r="E18" i="3"/>
  <c r="E19" i="3"/>
  <c r="E6" i="3"/>
  <c r="D9" i="3"/>
  <c r="D10" i="3"/>
  <c r="D11" i="3"/>
  <c r="D12" i="3"/>
  <c r="D13" i="3"/>
  <c r="D14" i="3"/>
  <c r="D15" i="3"/>
  <c r="D16" i="3"/>
  <c r="D17" i="3"/>
  <c r="D18" i="3"/>
  <c r="D19" i="3"/>
  <c r="D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J7" i="2"/>
  <c r="D8" i="3" s="1"/>
  <c r="J8" i="2"/>
  <c r="E9" i="3" s="1"/>
  <c r="J6" i="2"/>
  <c r="B1" i="4"/>
  <c r="B4" i="3"/>
  <c r="B1" i="3"/>
  <c r="B4" i="2"/>
  <c r="E8" i="3" l="1"/>
  <c r="D7" i="3"/>
  <c r="D20" i="3" s="1"/>
  <c r="J9" i="2"/>
  <c r="C20" i="3"/>
  <c r="C21" i="3" s="1"/>
  <c r="E20" i="3"/>
  <c r="G20" i="3"/>
  <c r="H20" i="3"/>
  <c r="J20" i="3"/>
  <c r="K20" i="3"/>
  <c r="L20" i="3"/>
  <c r="M20" i="3"/>
  <c r="N20" i="3"/>
  <c r="F20" i="3"/>
  <c r="I20" i="3"/>
  <c r="B3" i="2"/>
  <c r="B3" i="3" s="1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G9" i="2"/>
</calcChain>
</file>

<file path=xl/sharedStrings.xml><?xml version="1.0" encoding="utf-8"?>
<sst xmlns="http://schemas.openxmlformats.org/spreadsheetml/2006/main" count="41" uniqueCount="38">
  <si>
    <t>Firmanavn</t>
  </si>
  <si>
    <t>Detaljlogg for kundeemner</t>
  </si>
  <si>
    <t>Kundeemnenavn</t>
  </si>
  <si>
    <t>A. Datum Corporation</t>
  </si>
  <si>
    <t>Adventure Works</t>
  </si>
  <si>
    <t>Alpine Ski House</t>
  </si>
  <si>
    <t>Totalt</t>
  </si>
  <si>
    <t>Kundeemnekontakt</t>
  </si>
  <si>
    <t>Strategisk</t>
  </si>
  <si>
    <t>Taktisk</t>
  </si>
  <si>
    <t>Potensielle muligheter</t>
  </si>
  <si>
    <t>Mulighet 
for salg</t>
  </si>
  <si>
    <t>Januar</t>
  </si>
  <si>
    <t>Februar</t>
  </si>
  <si>
    <t>Mars</t>
  </si>
  <si>
    <t>KONFIDENSIELT</t>
  </si>
  <si>
    <t>Salgsprognose</t>
  </si>
  <si>
    <t>Navn på kundeemne</t>
  </si>
  <si>
    <t>Samlet total</t>
  </si>
  <si>
    <t>Prognose for juli</t>
  </si>
  <si>
    <t>Månedlig vektet prognose</t>
  </si>
  <si>
    <t xml:space="preserve"> </t>
  </si>
  <si>
    <t>Kundeemne- 
kilde</t>
  </si>
  <si>
    <t>Kundeemne- 
område</t>
  </si>
  <si>
    <t>Kundeemne- 
type</t>
  </si>
  <si>
    <t>Antatt 
avslutning</t>
  </si>
  <si>
    <t>Vektet 
prognose</t>
  </si>
  <si>
    <t>Prognose 
for januar</t>
  </si>
  <si>
    <t>Prognose 
for Februar</t>
  </si>
  <si>
    <t xml:space="preserve">Prognose 
for Mars </t>
  </si>
  <si>
    <t xml:space="preserve">Prognose 
for April </t>
  </si>
  <si>
    <t xml:space="preserve">Prognose 
for Mai </t>
  </si>
  <si>
    <t xml:space="preserve">Prognose 
for Juni </t>
  </si>
  <si>
    <t xml:space="preserve">Prognose 
for August </t>
  </si>
  <si>
    <t xml:space="preserve">Prognose 
for September </t>
  </si>
  <si>
    <t xml:space="preserve">Prognose 
for Oktober </t>
  </si>
  <si>
    <t xml:space="preserve">Prognose 
for November </t>
  </si>
  <si>
    <t xml:space="preserve">Prognose 
for Desember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</si>
</sst>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kr&quot;\ #,##0.00"/>
    <numFmt numFmtId="165" formatCode="&quot;kr&quot;\ #,##0"/>
  </numFmts>
  <fonts count="7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21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4" fontId="2" fillId="0" borderId="0" xfId="2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4" fontId="4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5" fontId="6" fillId="0" borderId="0" xfId="5" applyFill="1" applyBorder="1">
      <alignment horizontal="right" vertical="center"/>
    </xf>
    <xf numFmtId="165" fontId="6" fillId="3" borderId="4" xfId="5" applyFill="1" applyBorder="1">
      <alignment horizontal="right" vertical="center"/>
    </xf>
    <xf numFmtId="0" fontId="4" fillId="3" borderId="5" xfId="12" applyFont="1" applyAlignment="1">
      <alignment horizontal="left" vertical="center" wrapText="1"/>
    </xf>
    <xf numFmtId="165" fontId="6" fillId="3" borderId="5" xfId="5" applyFill="1" applyBorder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65" fontId="6" fillId="0" borderId="2" xfId="8" applyNumberFormat="1" applyFont="1" applyFill="1" applyAlignment="1">
      <alignment horizontal="right" vertical="center"/>
    </xf>
    <xf numFmtId="0" fontId="3" fillId="0" borderId="0" xfId="3">
      <alignment horizontal="right" vertical="center"/>
    </xf>
    <xf numFmtId="0" fontId="0" fillId="0" borderId="0" xfId="4" applyFont="1">
      <alignment horizontal="right" vertical="center" wrapText="1"/>
    </xf>
  </cellXfs>
  <cellStyles count="13">
    <cellStyle name="Høyre kantlinje" xfId="8" xr:uid="{00000000-0005-0000-0000-00000A000000}"/>
    <cellStyle name="Høyre og nedre kantlinje" xfId="12" xr:uid="{00000000-0005-0000-0000-000009000000}"/>
    <cellStyle name="Lukking av prognose" xfId="11" xr:uid="{00000000-0005-0000-0000-000002000000}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sent" xfId="7" builtinId="5" customBuiltin="1"/>
    <cellStyle name="Tittel" xfId="9" builtinId="15" customBuiltin="1"/>
    <cellStyle name="Totalt" xfId="10" builtinId="25" customBuiltin="1"/>
    <cellStyle name="Valuta" xfId="5" builtinId="4" customBuiltin="1"/>
    <cellStyle name="Valuta [0]" xfId="6" builtinId="7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kr&quot;\ 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&quot;kr&quot;\ 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&quot;kr&quot;\ 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TableStyleMedium2" defaultPivotStyle="PivotStyleLight16">
    <tableStyle name="Detaljlogg for kundeemner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Salgsprognose" pivot="0" count="8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Månedlig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'Salgsprognose '!$C$20:$N$20</c:f>
              <c:numCache>
                <c:formatCode>"kr"\ #\ ##0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Samlet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'Salgsprognose '!$C$21:$N$21</c:f>
              <c:numCache>
                <c:formatCode>"kr"\ #\ ##0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Måned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Omsetningsprognose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&quot;kr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nb-N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Månedlig vektet prognose" descr="Linjediagram som viser månedlig og samlet omsetningsprognose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ndeemneData" displayName="KundeemneData" ref="B5:J9" totalsRowCount="1">
  <tableColumns count="9">
    <tableColumn id="1" xr3:uid="{00000000-0010-0000-0000-000001000000}" name="Kundeemnenavn" totalsRowLabel="Totalt" dataDxfId="43" totalsRowDxfId="34"/>
    <tableColumn id="2" xr3:uid="{00000000-0010-0000-0000-000002000000}" name="Kundeemnekontakt" dataDxfId="42" totalsRowDxfId="33"/>
    <tableColumn id="3" xr3:uid="{00000000-0010-0000-0000-000003000000}" name="Kundeemne- _x000a_kilde" dataDxfId="41" totalsRowDxfId="32"/>
    <tableColumn id="4" xr3:uid="{00000000-0010-0000-0000-000004000000}" name="Kundeemne- _x000a_område" dataDxfId="40" totalsRowDxfId="31"/>
    <tableColumn id="5" xr3:uid="{00000000-0010-0000-0000-000005000000}" name="Kundeemne- _x000a_type" dataDxfId="39" totalsRowDxfId="30"/>
    <tableColumn id="6" xr3:uid="{00000000-0010-0000-0000-000006000000}" name="Potensielle muligheter" totalsRowFunction="sum" dataDxfId="38" totalsRowDxfId="29" dataCellStyle="Valuta [0]"/>
    <tableColumn id="7" xr3:uid="{00000000-0010-0000-0000-000007000000}" name="Mulighet _x000a_for salg" dataDxfId="37" totalsRowDxfId="28" dataCellStyle="Prosent"/>
    <tableColumn id="8" xr3:uid="{00000000-0010-0000-0000-000008000000}" name="Antatt _x000a_avslutning" dataDxfId="36" totalsRowDxfId="27" dataCellStyle="Lukking av prognose"/>
    <tableColumn id="9" xr3:uid="{00000000-0010-0000-0000-000009000000}" name="Vektet _x000a_prognose" totalsRowFunction="sum" dataDxfId="35" totalsRowDxfId="26" dataCellStyle="Valuta [0]">
      <calculatedColumnFormula>IFERROR(IF(KundeemneData[Mulighet 
for salg]&lt;&gt;"",KundeemneData[Mulighet 
for salg]*KundeemneData[Potensielle muligheter],""),"")</calculatedColumnFormula>
    </tableColumn>
  </tableColumns>
  <tableStyleInfo name="Detaljlogg for kundeemner" showFirstColumn="0" showLastColumn="0" showRowStripes="1" showColumnStripes="0"/>
  <extLst>
    <ext xmlns:x14="http://schemas.microsoft.com/office/spreadsheetml/2009/9/main" uri="{504A1905-F514-4f6f-8877-14C23A59335A}">
      <x14:table altTextSummary="Skriv inn kundeemnenavnet, kontakt, kilde, type, potensielle salgsmuligheter, mulighet for salg, måned for lukking av prognose og vektet prognose. Vektet prognose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algsprognose" displayName="Salgsprognose" ref="B5:N20" totalsRowCount="1">
  <tableColumns count="13">
    <tableColumn id="1" xr3:uid="{00000000-0010-0000-0100-000001000000}" name="Navn på kundeemne" totalsRowLabel="Totalt" dataDxfId="25" totalsRowDxfId="12">
      <calculatedColumnFormula>IFERROR(IF(AND(KundeemneData[Kundeemnenavn] &lt;&gt; "", ROW(Salgsprognose[Navn på kundeemne])&lt;&gt;SisteOppføring),KundeemneData[Kundeemnenavn], ""),"")</calculatedColumnFormula>
    </tableColumn>
    <tableColumn id="2" xr3:uid="{00000000-0010-0000-0100-000002000000}" name="Prognose _x000a_for januar" totalsRowFunction="sum" dataDxfId="24" totalsRowDxfId="11" dataCellStyle="Valuta">
      <calculatedColumnFormula>IFERROR(IF(KundeemneData[Antatt 
avslutning] &lt;&gt;"",IF(KundeemneData[Antatt 
avslutning]= "Januar",KundeemneData[Vektet 
prognose],0),""),"")</calculatedColumnFormula>
    </tableColumn>
    <tableColumn id="3" xr3:uid="{00000000-0010-0000-0100-000003000000}" name="Prognose _x000a_for Februar" totalsRowFunction="sum" dataDxfId="23" totalsRowDxfId="10" dataCellStyle="Valuta">
      <calculatedColumnFormula>IFERROR(IF(KundeemneData[Antatt 
avslutning] &lt;&gt;"",IF(KundeemneData[Antatt 
avslutning]= "Februar",KundeemneData[Vektet 
prognose],0),""),"")</calculatedColumnFormula>
    </tableColumn>
    <tableColumn id="4" xr3:uid="{00000000-0010-0000-0100-000004000000}" name="Prognose _x000a_for Mars " totalsRowFunction="sum" dataDxfId="22" totalsRowDxfId="9" dataCellStyle="Valuta">
      <calculatedColumnFormula>IFERROR(IF(KundeemneData[Antatt 
avslutning] &lt;&gt;"",IF(KundeemneData[Antatt 
avslutning]= "Mars",KundeemneData[Vektet 
prognose],0),""),"")</calculatedColumnFormula>
    </tableColumn>
    <tableColumn id="5" xr3:uid="{00000000-0010-0000-0100-000005000000}" name="Prognose _x000a_for April " totalsRowFunction="sum" dataDxfId="21" totalsRowDxfId="8" dataCellStyle="Høyre kantlinje">
      <calculatedColumnFormula>IFERROR(IF(KundeemneData[Antatt 
avslutning] &lt;&gt;"",IF(KundeemneData[Antatt 
avslutning]= "April",KundeemneData[Vektet 
prognose],0),""),"")</calculatedColumnFormula>
    </tableColumn>
    <tableColumn id="6" xr3:uid="{00000000-0010-0000-0100-000006000000}" name="Prognose _x000a_for Mai " totalsRowFunction="sum" dataDxfId="20" totalsRowDxfId="7" dataCellStyle="Valuta">
      <calculatedColumnFormula>IFERROR(IF(KundeemneData[Antatt 
avslutning] &lt;&gt;"",IF(KundeemneData[Antatt 
avslutning]= "Mai",KundeemneData[Vektet 
prognose],0),""),"")</calculatedColumnFormula>
    </tableColumn>
    <tableColumn id="7" xr3:uid="{00000000-0010-0000-0100-000007000000}" name="Prognose _x000a_for Juni " totalsRowFunction="sum" dataDxfId="19" totalsRowDxfId="6" dataCellStyle="Valuta">
      <calculatedColumnFormula>IFERROR(IF(KundeemneData[Antatt 
avslutning] &lt;&gt;"",IF(KundeemneData[Antatt 
avslutning]= "Juni",KundeemneData[Vektet 
prognose],0),""),"")</calculatedColumnFormula>
    </tableColumn>
    <tableColumn id="8" xr3:uid="{00000000-0010-0000-0100-000008000000}" name="Prognose for juli" totalsRowFunction="sum" dataDxfId="18" totalsRowDxfId="5" dataCellStyle="Valuta">
      <calculatedColumnFormula>IFERROR(IF(KundeemneData[Antatt 
avslutning] &lt;&gt;"",IF(KundeemneData[Antatt 
avslutning]= "Juli",KundeemneData[Vektet 
prognose],0),""),"")</calculatedColumnFormula>
    </tableColumn>
    <tableColumn id="9" xr3:uid="{00000000-0010-0000-0100-000009000000}" name="Prognose _x000a_for August " totalsRowFunction="sum" dataDxfId="17" totalsRowDxfId="4" dataCellStyle="Høyre kantlinje">
      <calculatedColumnFormula>IFERROR(IF(KundeemneData[Antatt 
avslutning] &lt;&gt;"",IF(KundeemneData[Antatt 
avslutning]= "August",KundeemneData[Vektet 
prognose],0),""),"")</calculatedColumnFormula>
    </tableColumn>
    <tableColumn id="10" xr3:uid="{00000000-0010-0000-0100-00000A000000}" name="Prognose _x000a_for September " totalsRowFunction="sum" dataDxfId="16" totalsRowDxfId="3" dataCellStyle="Valuta">
      <calculatedColumnFormula>IFERROR(IF(KundeemneData[Antatt 
avslutning] &lt;&gt;"",IF(KundeemneData[Antatt 
avslutning]= "September",KundeemneData[Vektet 
prognose],0),""),"")</calculatedColumnFormula>
    </tableColumn>
    <tableColumn id="11" xr3:uid="{00000000-0010-0000-0100-00000B000000}" name="Prognose _x000a_for Oktober " totalsRowFunction="sum" dataDxfId="15" totalsRowDxfId="2" dataCellStyle="Valuta">
      <calculatedColumnFormula>IFERROR(IF(KundeemneData[Antatt 
avslutning] &lt;&gt;"",IF(KundeemneData[Antatt 
avslutning]= "Oktober",KundeemneData[Vektet 
prognose],0),""),"")</calculatedColumnFormula>
    </tableColumn>
    <tableColumn id="12" xr3:uid="{00000000-0010-0000-0100-00000C000000}" name="Prognose _x000a_for November " totalsRowFunction="sum" dataDxfId="14" totalsRowDxfId="1" dataCellStyle="Valuta">
      <calculatedColumnFormula>IFERROR(IF(KundeemneData[Antatt 
avslutning] &lt;&gt;"",IF(KundeemneData[Antatt 
avslutning]= "November",KundeemneData[Vektet 
prognose],0),""),"")</calculatedColumnFormula>
    </tableColumn>
    <tableColumn id="13" xr3:uid="{00000000-0010-0000-0100-00000D000000}" name="Prognose _x000a_for Desember " totalsRowFunction="sum" dataDxfId="13" totalsRowDxfId="0" dataCellStyle="Valuta">
      <calculatedColumnFormula>IFERROR(IF(KundeemneData[Antatt 
avslutning] &lt;&gt;"",IF(KundeemneData[Antatt 
avslutning]= "Desember",KundeemneData[Vektet 
prognose],0),""),"")</calculatedColumnFormula>
    </tableColumn>
  </tableColumns>
  <tableStyleInfo name="Salgsprognose" showFirstColumn="1" showLastColumn="0" showRowStripes="0" showColumnStripes="0"/>
  <extLst>
    <ext xmlns:x14="http://schemas.microsoft.com/office/spreadsheetml/2009/9/main" uri="{504A1905-F514-4f6f-8877-14C23A59335A}">
      <x14:table altTextSummary="Kundeemnenavn, prognose for hver måned, slik som prognose for januar, prognose for februar, og så videre, blir automatisk oppdatert i tabellen Salgsprognose, ved hjelp av oppføringer fra regnearket Kundeemnedata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29.85546875" customWidth="1"/>
    <col min="3" max="3" width="22" customWidth="1"/>
    <col min="4" max="4" width="13.7109375" customWidth="1"/>
    <col min="5" max="5" width="17.5703125" customWidth="1"/>
    <col min="6" max="6" width="12.28515625" customWidth="1"/>
    <col min="7" max="7" width="22.5703125" customWidth="1"/>
    <col min="8" max="8" width="11.7109375" customWidth="1"/>
    <col min="9" max="9" width="14.85546875" customWidth="1"/>
    <col min="10" max="10" width="20.7109375" customWidth="1"/>
    <col min="11" max="11" width="2.7109375" customWidth="1"/>
  </cols>
  <sheetData>
    <row r="1" spans="2:10" ht="54.95" customHeight="1" thickBot="1" x14ac:dyDescent="0.3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43306</v>
      </c>
    </row>
    <row r="4" spans="2:10" ht="30" customHeight="1" x14ac:dyDescent="0.25">
      <c r="B4" s="19" t="str">
        <f>Firmanavn</f>
        <v>Firmanavn</v>
      </c>
      <c r="C4" s="19"/>
      <c r="D4" s="19"/>
      <c r="E4" s="19"/>
      <c r="F4" s="19"/>
      <c r="G4" s="19"/>
      <c r="H4" s="19"/>
      <c r="I4" s="19"/>
      <c r="J4" s="10" t="s">
        <v>15</v>
      </c>
    </row>
    <row r="5" spans="2:10" ht="30" customHeight="1" x14ac:dyDescent="0.25">
      <c r="B5" s="3" t="s">
        <v>2</v>
      </c>
      <c r="C5" s="3" t="s">
        <v>7</v>
      </c>
      <c r="D5" s="3" t="s">
        <v>22</v>
      </c>
      <c r="E5" s="3" t="s">
        <v>23</v>
      </c>
      <c r="F5" s="3" t="s">
        <v>24</v>
      </c>
      <c r="G5" s="9" t="s">
        <v>10</v>
      </c>
      <c r="H5" s="9" t="s">
        <v>11</v>
      </c>
      <c r="I5" s="20" t="s">
        <v>25</v>
      </c>
      <c r="J5" s="20" t="s">
        <v>26</v>
      </c>
    </row>
    <row r="6" spans="2:10" ht="30" customHeight="1" x14ac:dyDescent="0.25">
      <c r="B6" s="3" t="s">
        <v>3</v>
      </c>
      <c r="C6" s="3"/>
      <c r="D6" s="3"/>
      <c r="E6" s="3"/>
      <c r="F6" s="3" t="s">
        <v>8</v>
      </c>
      <c r="G6" s="6">
        <v>300000</v>
      </c>
      <c r="H6" s="8">
        <v>0.9</v>
      </c>
      <c r="I6" s="7" t="s">
        <v>12</v>
      </c>
      <c r="J6" s="6">
        <f>IFERROR(IF(KundeemneData[Mulighet 
for salg]&lt;&gt;"",KundeemneData[Mulighet 
for salg]*KundeemneData[Potensielle muligheter],""),"")</f>
        <v>270000</v>
      </c>
    </row>
    <row r="7" spans="2:10" ht="30" customHeight="1" x14ac:dyDescent="0.25">
      <c r="B7" s="3" t="s">
        <v>4</v>
      </c>
      <c r="C7" s="3"/>
      <c r="D7" s="3"/>
      <c r="E7" s="3"/>
      <c r="F7" s="3" t="s">
        <v>8</v>
      </c>
      <c r="G7" s="6">
        <v>200000</v>
      </c>
      <c r="H7" s="8">
        <v>0.1</v>
      </c>
      <c r="I7" s="7" t="s">
        <v>13</v>
      </c>
      <c r="J7" s="6">
        <f>IFERROR(IF(KundeemneData[Mulighet 
for salg]&lt;&gt;"",KundeemneData[Mulighet 
for salg]*KundeemneData[Potensielle muligheter],""),"")</f>
        <v>20000</v>
      </c>
    </row>
    <row r="8" spans="2:10" ht="30" customHeight="1" x14ac:dyDescent="0.25">
      <c r="B8" s="3" t="s">
        <v>5</v>
      </c>
      <c r="C8" s="3"/>
      <c r="D8" s="3"/>
      <c r="E8" s="3"/>
      <c r="F8" s="3" t="s">
        <v>9</v>
      </c>
      <c r="G8" s="6">
        <v>100000</v>
      </c>
      <c r="H8" s="8">
        <v>0.2</v>
      </c>
      <c r="I8" s="7" t="s">
        <v>14</v>
      </c>
      <c r="J8" s="6">
        <f>IFERROR(IF(KundeemneData[Mulighet 
for salg]&lt;&gt;"",KundeemneData[Mulighet 
for salg]*KundeemneData[Potensielle muligheter],""),"")</f>
        <v>20000</v>
      </c>
    </row>
    <row r="9" spans="2:10" ht="30" customHeight="1" x14ac:dyDescent="0.25">
      <c r="B9" s="3" t="s">
        <v>6</v>
      </c>
      <c r="C9" s="3"/>
      <c r="D9" s="3"/>
      <c r="E9" s="3"/>
      <c r="F9" s="3"/>
      <c r="G9" s="15">
        <f>SUBTOTAL(109,KundeemneData[Potensielle muligheter])</f>
        <v>600000</v>
      </c>
      <c r="H9" s="3"/>
      <c r="I9" s="3"/>
      <c r="J9" s="15">
        <f>SUBTOTAL(109,KundeemneData[Vektet 
prognose])</f>
        <v>310000</v>
      </c>
    </row>
  </sheetData>
  <mergeCells count="1">
    <mergeCell ref="B4:I4"/>
  </mergeCells>
  <dataValidations count="15">
    <dataValidation allowBlank="1" showInputMessage="1" showErrorMessage="1" prompt="Hold orden på kundeemner i denne arbeidsboken. Oppgi kundeemner i dette regnearket.  Vektet prognose for hvert kundeemne oppdateres automatisk." sqref="A1" xr:uid="{00000000-0002-0000-0000-000000000000}"/>
    <dataValidation allowBlank="1" showInputMessage="1" showErrorMessage="1" prompt="Skriv inn firmanavn i denne cellen" sqref="B1" xr:uid="{00000000-0002-0000-0000-000001000000}"/>
    <dataValidation allowBlank="1" showInputMessage="1" showErrorMessage="1" prompt="Tittelen på regnearket vises i denne cellen" sqref="B2" xr:uid="{00000000-0002-0000-0000-000002000000}"/>
    <dataValidation allowBlank="1" showInputMessage="1" showErrorMessage="1" prompt="Skriv inn dato i denne cellen" sqref="B3" xr:uid="{00000000-0002-0000-0000-000003000000}"/>
    <dataValidation allowBlank="1" showInputMessage="1" showErrorMessage="1" prompt="Skriv inn kundeemnenavn i kolonnen under denne overskriften" sqref="B5" xr:uid="{00000000-0002-0000-0000-000004000000}"/>
    <dataValidation allowBlank="1" showInputMessage="1" showErrorMessage="1" prompt="Skriv inn kontakten for kundeemnet i kolonnen under denne overskriften" sqref="C5" xr:uid="{00000000-0002-0000-0000-000005000000}"/>
    <dataValidation allowBlank="1" showInputMessage="1" showErrorMessage="1" prompt="Skriv inn kundeemnekilde i kolonnen under denne overskriften" sqref="D5" xr:uid="{00000000-0002-0000-0000-000006000000}"/>
    <dataValidation allowBlank="1" showInputMessage="1" showErrorMessage="1" prompt="Skriv inn området for kundeemnet i kolonnen under denne overskriften" sqref="E5" xr:uid="{00000000-0002-0000-0000-000007000000}"/>
    <dataValidation allowBlank="1" showInputMessage="1" showErrorMessage="1" prompt="Skriv inn kundeemnetype i kolonnen under denne overskriften" sqref="F5" xr:uid="{00000000-0002-0000-0000-000008000000}"/>
    <dataValidation allowBlank="1" showInputMessage="1" showErrorMessage="1" prompt="Skriv inn potensielle salgsmuligheter i kolonnen under denne overskriften" sqref="G5" xr:uid="{00000000-0002-0000-0000-000009000000}"/>
    <dataValidation allowBlank="1" showInputMessage="1" showErrorMessage="1" prompt="Skriv inn sannsynligheten for salg i prosent i kolonnen under denne overskriften" sqref="H5" xr:uid="{00000000-0002-0000-0000-00000A000000}"/>
    <dataValidation allowBlank="1" showInputMessage="1" showErrorMessage="1" prompt="Vektet prognose basert på potensielle salgsmuligheter og prosentmuligheter for salg beregnes automatisk i denne cellen under denne overskriften" sqref="J5" xr:uid="{00000000-0002-0000-0000-00000B000000}"/>
    <dataValidation allowBlank="1" showInputMessage="1" showErrorMessage="1" prompt="Firmanavn oppdateres automatisk i denne cellen, basert på firmanavnet i celle B1" sqref="B4:I4" xr:uid="{00000000-0002-0000-0000-00000C000000}"/>
    <dataValidation allowBlank="1" showInputMessage="1" showErrorMessage="1" prompt="Velg måneden for antatt avslutning i kolonnen under denne overskriften.  Trykk på ALT+PIL NED for å åpne rullegardinlisten, og trykk deretter på ENTER for å foreta et valg." sqref="I5" xr:uid="{00000000-0002-0000-0000-00000D000000}"/>
    <dataValidation type="list" errorStyle="warning" allowBlank="1" showInputMessage="1" showErrorMessage="1" error="Velg en måned fra listen. Velg AVBRYT og trykk på ALT+PIL NED for å åpne rullegardinlisten. Deretter trykker du på ENTER for å foreta et valg" sqref="I6:I8" xr:uid="{00000000-0002-0000-0000-00000E000000}">
      <formula1>"Januar, Februar, Mars, April, Mai, Juni, Juli, August, September, Oktober, November, Desember"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baseColWidth="10" defaultColWidth="9.140625" defaultRowHeight="30" customHeight="1" x14ac:dyDescent="0.25"/>
  <cols>
    <col min="1" max="1" width="2.7109375" customWidth="1"/>
    <col min="2" max="2" width="25.7109375" customWidth="1"/>
    <col min="3" max="10" width="11.7109375" customWidth="1"/>
    <col min="11" max="11" width="13.85546875" bestFit="1" customWidth="1"/>
    <col min="12" max="12" width="11.28515625" bestFit="1" customWidth="1"/>
    <col min="13" max="13" width="13.42578125" bestFit="1" customWidth="1"/>
    <col min="14" max="14" width="13.140625" bestFit="1" customWidth="1"/>
    <col min="15" max="15" width="2.7109375" customWidth="1"/>
  </cols>
  <sheetData>
    <row r="1" spans="2:14" ht="54.95" customHeight="1" thickBot="1" x14ac:dyDescent="0.3">
      <c r="B1" s="4" t="str">
        <f>Firmanavn</f>
        <v>Firmanavn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33.950000000000003" customHeight="1" thickTop="1" thickBot="1" x14ac:dyDescent="0.3">
      <c r="B2" s="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Loggdato</f>
        <v>43306</v>
      </c>
    </row>
    <row r="4" spans="2:14" ht="30" customHeight="1" x14ac:dyDescent="0.25">
      <c r="B4" s="19" t="str">
        <f>Firmanavn</f>
        <v>Firmanavn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 t="s">
        <v>15</v>
      </c>
      <c r="N4" s="19"/>
    </row>
    <row r="5" spans="2:14" ht="30" customHeight="1" x14ac:dyDescent="0.25">
      <c r="B5" s="3" t="s">
        <v>17</v>
      </c>
      <c r="C5" s="3" t="s">
        <v>27</v>
      </c>
      <c r="D5" s="3" t="s">
        <v>28</v>
      </c>
      <c r="E5" s="3" t="s">
        <v>29</v>
      </c>
      <c r="F5" s="5" t="s">
        <v>30</v>
      </c>
      <c r="G5" s="3" t="s">
        <v>31</v>
      </c>
      <c r="H5" s="3" t="s">
        <v>32</v>
      </c>
      <c r="I5" s="3" t="s">
        <v>19</v>
      </c>
      <c r="J5" s="5" t="s">
        <v>33</v>
      </c>
      <c r="K5" s="3" t="s">
        <v>34</v>
      </c>
      <c r="L5" s="3" t="s">
        <v>35</v>
      </c>
      <c r="M5" s="3" t="s">
        <v>36</v>
      </c>
      <c r="N5" s="3" t="s">
        <v>37</v>
      </c>
    </row>
    <row r="6" spans="2:14" ht="30" customHeight="1" x14ac:dyDescent="0.25">
      <c r="B6" s="3" t="str">
        <f>IFERROR(IF(AND(KundeemneData[Kundeemnenavn] &lt;&gt; "", ROW(Salgsprognose[Navn på kundeemne])&lt;&gt;SisteOppføring),KundeemneData[Kundeemnenavn], ""),"")</f>
        <v>A. Datum Corporation</v>
      </c>
      <c r="C6" s="11">
        <f>IFERROR(IF(KundeemneData[Antatt 
avslutning] &lt;&gt;"",IF(KundeemneData[Antatt 
avslutning]= "Januar",KundeemneData[Vektet 
prognose],0),""),"")</f>
        <v>270000</v>
      </c>
      <c r="D6" s="11">
        <f>IFERROR(IF(KundeemneData[Antatt 
avslutning] &lt;&gt;"",IF(KundeemneData[Antatt 
avslutning]= "Februar",KundeemneData[Vektet 
prognose],0),""),"")</f>
        <v>0</v>
      </c>
      <c r="E6" s="11">
        <f>IFERROR(IF(KundeemneData[Antatt 
avslutning] &lt;&gt;"",IF(KundeemneData[Antatt 
avslutning]= "Mars",KundeemneData[Vektet 
prognose],0),""),"")</f>
        <v>0</v>
      </c>
      <c r="F6" s="18">
        <f>IFERROR(IF(KundeemneData[Antatt 
avslutning] &lt;&gt;"",IF(KundeemneData[Antatt 
avslutning]= "April",KundeemneData[Vektet 
prognose],0),""),"")</f>
        <v>0</v>
      </c>
      <c r="G6" s="11">
        <f>IFERROR(IF(KundeemneData[Antatt 
avslutning] &lt;&gt;"",IF(KundeemneData[Antatt 
avslutning]= "Mai",KundeemneData[Vektet 
prognose],0),""),"")</f>
        <v>0</v>
      </c>
      <c r="H6" s="11">
        <f>IFERROR(IF(KundeemneData[Antatt 
avslutning] &lt;&gt;"",IF(KundeemneData[Antatt 
avslutning]= "Juni",KundeemneData[Vektet 
prognose],0),""),"")</f>
        <v>0</v>
      </c>
      <c r="I6" s="11">
        <f>IFERROR(IF(KundeemneData[Antatt 
avslutning] &lt;&gt;"",IF(KundeemneData[Antatt 
avslutning]= "Juli",KundeemneData[Vektet 
prognose],0),""),"")</f>
        <v>0</v>
      </c>
      <c r="J6" s="18">
        <f>IFERROR(IF(KundeemneData[Antatt 
avslutning] &lt;&gt;"",IF(KundeemneData[Antatt 
avslutning]= "August",KundeemneData[Vektet 
prognose],0),""),"")</f>
        <v>0</v>
      </c>
      <c r="K6" s="11">
        <f>IFERROR(IF(KundeemneData[Antatt 
avslutning] &lt;&gt;"",IF(KundeemneData[Antatt 
avslutning]= "September",KundeemneData[Vektet 
prognose],0),""),"")</f>
        <v>0</v>
      </c>
      <c r="L6" s="11">
        <f>IFERROR(IF(KundeemneData[Antatt 
avslutning] &lt;&gt;"",IF(KundeemneData[Antatt 
avslutning]= "Oktober",KundeemneData[Vektet 
prognose],0),""),"")</f>
        <v>0</v>
      </c>
      <c r="M6" s="11">
        <f>IFERROR(IF(KundeemneData[Antatt 
avslutning] &lt;&gt;"",IF(KundeemneData[Antatt 
avslutning]= "November",KundeemneData[Vektet 
prognose],0),""),"")</f>
        <v>0</v>
      </c>
      <c r="N6" s="11">
        <f>IFERROR(IF(KundeemneData[Antatt 
avslutning] &lt;&gt;"",IF(KundeemneData[Antatt 
avslutning]= "Desember",KundeemneData[Vektet 
prognose],0),""),"")</f>
        <v>0</v>
      </c>
    </row>
    <row r="7" spans="2:14" ht="30" customHeight="1" x14ac:dyDescent="0.25">
      <c r="B7" s="3" t="str">
        <f>IFERROR(IF(AND(KundeemneData[Kundeemnenavn] &lt;&gt; "", ROW(Salgsprognose[Navn på kundeemne])&lt;&gt;SisteOppføring),KundeemneData[Kundeemnenavn], ""),"")</f>
        <v>Adventure Works</v>
      </c>
      <c r="C7" s="11">
        <f>IFERROR(IF(KundeemneData[Antatt 
avslutning] &lt;&gt;"",IF(KundeemneData[Antatt 
avslutning]= "Januar",KundeemneData[Vektet 
prognose],0),""),"")</f>
        <v>0</v>
      </c>
      <c r="D7" s="11">
        <f>IFERROR(IF(KundeemneData[Antatt 
avslutning] &lt;&gt;"",IF(KundeemneData[Antatt 
avslutning]= "Februar",KundeemneData[Vektet 
prognose],0),""),"")</f>
        <v>20000</v>
      </c>
      <c r="E7" s="11">
        <f>IFERROR(IF(KundeemneData[Antatt 
avslutning] &lt;&gt;"",IF(KundeemneData[Antatt 
avslutning]= "Mars",KundeemneData[Vektet 
prognose],0),""),"")</f>
        <v>0</v>
      </c>
      <c r="F7" s="18">
        <f>IFERROR(IF(KundeemneData[Antatt 
avslutning] &lt;&gt;"",IF(KundeemneData[Antatt 
avslutning]= "April",KundeemneData[Vektet 
prognose],0),""),"")</f>
        <v>0</v>
      </c>
      <c r="G7" s="11">
        <f>IFERROR(IF(KundeemneData[Antatt 
avslutning] &lt;&gt;"",IF(KundeemneData[Antatt 
avslutning]= "Mai",KundeemneData[Vektet 
prognose],0),""),"")</f>
        <v>0</v>
      </c>
      <c r="H7" s="11">
        <f>IFERROR(IF(KundeemneData[Antatt 
avslutning] &lt;&gt;"",IF(KundeemneData[Antatt 
avslutning]= "Juni",KundeemneData[Vektet 
prognose],0),""),"")</f>
        <v>0</v>
      </c>
      <c r="I7" s="11">
        <f>IFERROR(IF(KundeemneData[Antatt 
avslutning] &lt;&gt;"",IF(KundeemneData[Antatt 
avslutning]= "Juli",KundeemneData[Vektet 
prognose],0),""),"")</f>
        <v>0</v>
      </c>
      <c r="J7" s="18">
        <f>IFERROR(IF(KundeemneData[Antatt 
avslutning] &lt;&gt;"",IF(KundeemneData[Antatt 
avslutning]= "August",KundeemneData[Vektet 
prognose],0),""),"")</f>
        <v>0</v>
      </c>
      <c r="K7" s="11">
        <f>IFERROR(IF(KundeemneData[Antatt 
avslutning] &lt;&gt;"",IF(KundeemneData[Antatt 
avslutning]= "September",KundeemneData[Vektet 
prognose],0),""),"")</f>
        <v>0</v>
      </c>
      <c r="L7" s="11">
        <f>IFERROR(IF(KundeemneData[Antatt 
avslutning] &lt;&gt;"",IF(KundeemneData[Antatt 
avslutning]= "Oktober",KundeemneData[Vektet 
prognose],0),""),"")</f>
        <v>0</v>
      </c>
      <c r="M7" s="11">
        <f>IFERROR(IF(KundeemneData[Antatt 
avslutning] &lt;&gt;"",IF(KundeemneData[Antatt 
avslutning]= "November",KundeemneData[Vektet 
prognose],0),""),"")</f>
        <v>0</v>
      </c>
      <c r="N7" s="11">
        <f>IFERROR(IF(KundeemneData[Antatt 
avslutning] &lt;&gt;"",IF(KundeemneData[Antatt 
avslutning]= "Desember",KundeemneData[Vektet 
prognose],0),""),"")</f>
        <v>0</v>
      </c>
    </row>
    <row r="8" spans="2:14" ht="30" customHeight="1" x14ac:dyDescent="0.25">
      <c r="B8" s="3" t="str">
        <f>IFERROR(IF(AND(KundeemneData[Kundeemnenavn] &lt;&gt; "", ROW(Salgsprognose[Navn på kundeemne])&lt;&gt;SisteOppføring),KundeemneData[Kundeemnenavn], ""),"")</f>
        <v>Alpine Ski House</v>
      </c>
      <c r="C8" s="11">
        <f>IFERROR(IF(KundeemneData[Antatt 
avslutning] &lt;&gt;"",IF(KundeemneData[Antatt 
avslutning]= "Januar",KundeemneData[Vektet 
prognose],0),""),"")</f>
        <v>0</v>
      </c>
      <c r="D8" s="11">
        <f>IFERROR(IF(KundeemneData[Antatt 
avslutning] &lt;&gt;"",IF(KundeemneData[Antatt 
avslutning]= "Februar",KundeemneData[Vektet 
prognose],0),""),"")</f>
        <v>0</v>
      </c>
      <c r="E8" s="11">
        <f>IFERROR(IF(KundeemneData[Antatt 
avslutning] &lt;&gt;"",IF(KundeemneData[Antatt 
avslutning]= "Mars",KundeemneData[Vektet 
prognose],0),""),"")</f>
        <v>20000</v>
      </c>
      <c r="F8" s="18">
        <f>IFERROR(IF(KundeemneData[Antatt 
avslutning] &lt;&gt;"",IF(KundeemneData[Antatt 
avslutning]= "April",KundeemneData[Vektet 
prognose],0),""),"")</f>
        <v>0</v>
      </c>
      <c r="G8" s="11">
        <f>IFERROR(IF(KundeemneData[Antatt 
avslutning] &lt;&gt;"",IF(KundeemneData[Antatt 
avslutning]= "Mai",KundeemneData[Vektet 
prognose],0),""),"")</f>
        <v>0</v>
      </c>
      <c r="H8" s="11">
        <f>IFERROR(IF(KundeemneData[Antatt 
avslutning] &lt;&gt;"",IF(KundeemneData[Antatt 
avslutning]= "Juni",KundeemneData[Vektet 
prognose],0),""),"")</f>
        <v>0</v>
      </c>
      <c r="I8" s="11">
        <f>IFERROR(IF(KundeemneData[Antatt 
avslutning] &lt;&gt;"",IF(KundeemneData[Antatt 
avslutning]= "Juli",KundeemneData[Vektet 
prognose],0),""),"")</f>
        <v>0</v>
      </c>
      <c r="J8" s="18">
        <f>IFERROR(IF(KundeemneData[Antatt 
avslutning] &lt;&gt;"",IF(KundeemneData[Antatt 
avslutning]= "August",KundeemneData[Vektet 
prognose],0),""),"")</f>
        <v>0</v>
      </c>
      <c r="K8" s="11">
        <f>IFERROR(IF(KundeemneData[Antatt 
avslutning] &lt;&gt;"",IF(KundeemneData[Antatt 
avslutning]= "September",KundeemneData[Vektet 
prognose],0),""),"")</f>
        <v>0</v>
      </c>
      <c r="L8" s="11">
        <f>IFERROR(IF(KundeemneData[Antatt 
avslutning] &lt;&gt;"",IF(KundeemneData[Antatt 
avslutning]= "Oktober",KundeemneData[Vektet 
prognose],0),""),"")</f>
        <v>0</v>
      </c>
      <c r="M8" s="11">
        <f>IFERROR(IF(KundeemneData[Antatt 
avslutning] &lt;&gt;"",IF(KundeemneData[Antatt 
avslutning]= "November",KundeemneData[Vektet 
prognose],0),""),"")</f>
        <v>0</v>
      </c>
      <c r="N8" s="11">
        <f>IFERROR(IF(KundeemneData[Antatt 
avslutning] &lt;&gt;"",IF(KundeemneData[Antatt 
avslutning]= "Desember",KundeemneData[Vektet 
prognose],0),""),"")</f>
        <v>0</v>
      </c>
    </row>
    <row r="9" spans="2:14" ht="30" customHeight="1" x14ac:dyDescent="0.25">
      <c r="B9" s="3" t="str">
        <f>IFERROR(IF(AND(KundeemneData[Kundeemnenavn] &lt;&gt; "", ROW(Salgsprognose[Navn på kundeemne])&lt;&gt;SisteOppføring),KundeemneData[Kundeemnenavn], ""),"")</f>
        <v/>
      </c>
      <c r="C9" s="11" t="str">
        <f>IFERROR(IF(KundeemneData[Antatt 
avslutning] &lt;&gt;"",IF(KundeemneData[Antatt 
avslutning]= "Januar",KundeemneData[Vektet 
prognose],0),""),"")</f>
        <v/>
      </c>
      <c r="D9" s="11" t="str">
        <f>IFERROR(IF(KundeemneData[Antatt 
avslutning] &lt;&gt;"",IF(KundeemneData[Antatt 
avslutning]= "Februar",KundeemneData[Vektet 
prognose],0),""),"")</f>
        <v/>
      </c>
      <c r="E9" s="11" t="str">
        <f>IFERROR(IF(KundeemneData[Antatt 
avslutning] &lt;&gt;"",IF(KundeemneData[Antatt 
avslutning]= "Mars",KundeemneData[Vektet 
prognose],0),""),"")</f>
        <v/>
      </c>
      <c r="F9" s="18" t="str">
        <f>IFERROR(IF(KundeemneData[Antatt 
avslutning] &lt;&gt;"",IF(KundeemneData[Antatt 
avslutning]= "April",KundeemneData[Vektet 
prognose],0),""),"")</f>
        <v/>
      </c>
      <c r="G9" s="11" t="str">
        <f>IFERROR(IF(KundeemneData[Antatt 
avslutning] &lt;&gt;"",IF(KundeemneData[Antatt 
avslutning]= "Mai",KundeemneData[Vektet 
prognose],0),""),"")</f>
        <v/>
      </c>
      <c r="H9" s="11" t="str">
        <f>IFERROR(IF(KundeemneData[Antatt 
avslutning] &lt;&gt;"",IF(KundeemneData[Antatt 
avslutning]= "Juni",KundeemneData[Vektet 
prognose],0),""),"")</f>
        <v/>
      </c>
      <c r="I9" s="11" t="str">
        <f>IFERROR(IF(KundeemneData[Antatt 
avslutning] &lt;&gt;"",IF(KundeemneData[Antatt 
avslutning]= "Juli",KundeemneData[Vektet 
prognose],0),""),"")</f>
        <v/>
      </c>
      <c r="J9" s="18" t="str">
        <f>IFERROR(IF(KundeemneData[Antatt 
avslutning] &lt;&gt;"",IF(KundeemneData[Antatt 
avslutning]= "August",KundeemneData[Vektet 
prognose],0),""),"")</f>
        <v/>
      </c>
      <c r="K9" s="11" t="str">
        <f>IFERROR(IF(KundeemneData[Antatt 
avslutning] &lt;&gt;"",IF(KundeemneData[Antatt 
avslutning]= "September",KundeemneData[Vektet 
prognose],0),""),"")</f>
        <v/>
      </c>
      <c r="L9" s="11" t="str">
        <f>IFERROR(IF(KundeemneData[Antatt 
avslutning] &lt;&gt;"",IF(KundeemneData[Antatt 
avslutning]= "Oktober",KundeemneData[Vektet 
prognose],0),""),"")</f>
        <v/>
      </c>
      <c r="M9" s="11" t="str">
        <f>IFERROR(IF(KundeemneData[Antatt 
avslutning] &lt;&gt;"",IF(KundeemneData[Antatt 
avslutning]= "November",KundeemneData[Vektet 
prognose],0),""),"")</f>
        <v/>
      </c>
      <c r="N9" s="11" t="str">
        <f>IFERROR(IF(KundeemneData[Antatt 
avslutning] &lt;&gt;"",IF(KundeemneData[Antatt 
avslutning]= "Desember",KundeemneData[Vektet 
prognose],0),""),"")</f>
        <v/>
      </c>
    </row>
    <row r="10" spans="2:14" ht="30" customHeight="1" x14ac:dyDescent="0.25">
      <c r="B10" s="3" t="str">
        <f>IFERROR(IF(AND(KundeemneData[Kundeemnenavn] &lt;&gt; "", ROW(Salgsprognose[Navn på kundeemne])&lt;&gt;SisteOppføring),KundeemneData[Kundeemnenavn], ""),"")</f>
        <v/>
      </c>
      <c r="C10" s="11" t="str">
        <f>IFERROR(IF(KundeemneData[Antatt 
avslutning] &lt;&gt;"",IF(KundeemneData[Antatt 
avslutning]= "Januar",KundeemneData[Vektet 
prognose],0),""),"")</f>
        <v/>
      </c>
      <c r="D10" s="11" t="str">
        <f>IFERROR(IF(KundeemneData[Antatt 
avslutning] &lt;&gt;"",IF(KundeemneData[Antatt 
avslutning]= "Februar",KundeemneData[Vektet 
prognose],0),""),"")</f>
        <v/>
      </c>
      <c r="E10" s="11" t="str">
        <f>IFERROR(IF(KundeemneData[Antatt 
avslutning] &lt;&gt;"",IF(KundeemneData[Antatt 
avslutning]= "Mars",KundeemneData[Vektet 
prognose],0),""),"")</f>
        <v/>
      </c>
      <c r="F10" s="18" t="str">
        <f>IFERROR(IF(KundeemneData[Antatt 
avslutning] &lt;&gt;"",IF(KundeemneData[Antatt 
avslutning]= "April",KundeemneData[Vektet 
prognose],0),""),"")</f>
        <v/>
      </c>
      <c r="G10" s="11" t="str">
        <f>IFERROR(IF(KundeemneData[Antatt 
avslutning] &lt;&gt;"",IF(KundeemneData[Antatt 
avslutning]= "Mai",KundeemneData[Vektet 
prognose],0),""),"")</f>
        <v/>
      </c>
      <c r="H10" s="11" t="str">
        <f>IFERROR(IF(KundeemneData[Antatt 
avslutning] &lt;&gt;"",IF(KundeemneData[Antatt 
avslutning]= "Juni",KundeemneData[Vektet 
prognose],0),""),"")</f>
        <v/>
      </c>
      <c r="I10" s="11" t="str">
        <f>IFERROR(IF(KundeemneData[Antatt 
avslutning] &lt;&gt;"",IF(KundeemneData[Antatt 
avslutning]= "Juli",KundeemneData[Vektet 
prognose],0),""),"")</f>
        <v/>
      </c>
      <c r="J10" s="18" t="str">
        <f>IFERROR(IF(KundeemneData[Antatt 
avslutning] &lt;&gt;"",IF(KundeemneData[Antatt 
avslutning]= "August",KundeemneData[Vektet 
prognose],0),""),"")</f>
        <v/>
      </c>
      <c r="K10" s="11" t="str">
        <f>IFERROR(IF(KundeemneData[Antatt 
avslutning] &lt;&gt;"",IF(KundeemneData[Antatt 
avslutning]= "September",KundeemneData[Vektet 
prognose],0),""),"")</f>
        <v/>
      </c>
      <c r="L10" s="11" t="str">
        <f>IFERROR(IF(KundeemneData[Antatt 
avslutning] &lt;&gt;"",IF(KundeemneData[Antatt 
avslutning]= "Oktober",KundeemneData[Vektet 
prognose],0),""),"")</f>
        <v/>
      </c>
      <c r="M10" s="11" t="str">
        <f>IFERROR(IF(KundeemneData[Antatt 
avslutning] &lt;&gt;"",IF(KundeemneData[Antatt 
avslutning]= "November",KundeemneData[Vektet 
prognose],0),""),"")</f>
        <v/>
      </c>
      <c r="N10" s="11" t="str">
        <f>IFERROR(IF(KundeemneData[Antatt 
avslutning] &lt;&gt;"",IF(KundeemneData[Antatt 
avslutning]= "Desember",KundeemneData[Vektet 
prognose],0),""),"")</f>
        <v/>
      </c>
    </row>
    <row r="11" spans="2:14" ht="30" customHeight="1" x14ac:dyDescent="0.25">
      <c r="B11" s="3" t="str">
        <f>IFERROR(IF(AND(KundeemneData[Kundeemnenavn] &lt;&gt; "", ROW(Salgsprognose[Navn på kundeemne])&lt;&gt;SisteOppføring),KundeemneData[Kundeemnenavn], ""),"")</f>
        <v/>
      </c>
      <c r="C11" s="11" t="str">
        <f>IFERROR(IF(KundeemneData[Antatt 
avslutning] &lt;&gt;"",IF(KundeemneData[Antatt 
avslutning]= "Januar",KundeemneData[Vektet 
prognose],0),""),"")</f>
        <v/>
      </c>
      <c r="D11" s="11" t="str">
        <f>IFERROR(IF(KundeemneData[Antatt 
avslutning] &lt;&gt;"",IF(KundeemneData[Antatt 
avslutning]= "Februar",KundeemneData[Vektet 
prognose],0),""),"")</f>
        <v/>
      </c>
      <c r="E11" s="11" t="str">
        <f>IFERROR(IF(KundeemneData[Antatt 
avslutning] &lt;&gt;"",IF(KundeemneData[Antatt 
avslutning]= "Mars",KundeemneData[Vektet 
prognose],0),""),"")</f>
        <v/>
      </c>
      <c r="F11" s="18" t="str">
        <f>IFERROR(IF(KundeemneData[Antatt 
avslutning] &lt;&gt;"",IF(KundeemneData[Antatt 
avslutning]= "April",KundeemneData[Vektet 
prognose],0),""),"")</f>
        <v/>
      </c>
      <c r="G11" s="11" t="str">
        <f>IFERROR(IF(KundeemneData[Antatt 
avslutning] &lt;&gt;"",IF(KundeemneData[Antatt 
avslutning]= "Mai",KundeemneData[Vektet 
prognose],0),""),"")</f>
        <v/>
      </c>
      <c r="H11" s="11" t="str">
        <f>IFERROR(IF(KundeemneData[Antatt 
avslutning] &lt;&gt;"",IF(KundeemneData[Antatt 
avslutning]= "Juni",KundeemneData[Vektet 
prognose],0),""),"")</f>
        <v/>
      </c>
      <c r="I11" s="11" t="str">
        <f>IFERROR(IF(KundeemneData[Antatt 
avslutning] &lt;&gt;"",IF(KundeemneData[Antatt 
avslutning]= "Juli",KundeemneData[Vektet 
prognose],0),""),"")</f>
        <v/>
      </c>
      <c r="J11" s="18" t="str">
        <f>IFERROR(IF(KundeemneData[Antatt 
avslutning] &lt;&gt;"",IF(KundeemneData[Antatt 
avslutning]= "August",KundeemneData[Vektet 
prognose],0),""),"")</f>
        <v/>
      </c>
      <c r="K11" s="11" t="str">
        <f>IFERROR(IF(KundeemneData[Antatt 
avslutning] &lt;&gt;"",IF(KundeemneData[Antatt 
avslutning]= "September",KundeemneData[Vektet 
prognose],0),""),"")</f>
        <v/>
      </c>
      <c r="L11" s="11" t="str">
        <f>IFERROR(IF(KundeemneData[Antatt 
avslutning] &lt;&gt;"",IF(KundeemneData[Antatt 
avslutning]= "Oktober",KundeemneData[Vektet 
prognose],0),""),"")</f>
        <v/>
      </c>
      <c r="M11" s="11" t="str">
        <f>IFERROR(IF(KundeemneData[Antatt 
avslutning] &lt;&gt;"",IF(KundeemneData[Antatt 
avslutning]= "November",KundeemneData[Vektet 
prognose],0),""),"")</f>
        <v/>
      </c>
      <c r="N11" s="11" t="str">
        <f>IFERROR(IF(KundeemneData[Antatt 
avslutning] &lt;&gt;"",IF(KundeemneData[Antatt 
avslutning]= "Desember",KundeemneData[Vektet 
prognose],0),""),"")</f>
        <v/>
      </c>
    </row>
    <row r="12" spans="2:14" ht="30" customHeight="1" x14ac:dyDescent="0.25">
      <c r="B12" s="3" t="str">
        <f>IFERROR(IF(AND(KundeemneData[Kundeemnenavn] &lt;&gt; "", ROW(Salgsprognose[Navn på kundeemne])&lt;&gt;SisteOppføring),KundeemneData[Kundeemnenavn], ""),"")</f>
        <v/>
      </c>
      <c r="C12" s="11" t="str">
        <f>IFERROR(IF(KundeemneData[Antatt 
avslutning] &lt;&gt;"",IF(KundeemneData[Antatt 
avslutning]= "Januar",KundeemneData[Vektet 
prognose],0),""),"")</f>
        <v/>
      </c>
      <c r="D12" s="11" t="str">
        <f>IFERROR(IF(KundeemneData[Antatt 
avslutning] &lt;&gt;"",IF(KundeemneData[Antatt 
avslutning]= "Februar",KundeemneData[Vektet 
prognose],0),""),"")</f>
        <v/>
      </c>
      <c r="E12" s="11" t="str">
        <f>IFERROR(IF(KundeemneData[Antatt 
avslutning] &lt;&gt;"",IF(KundeemneData[Antatt 
avslutning]= "Mars",KundeemneData[Vektet 
prognose],0),""),"")</f>
        <v/>
      </c>
      <c r="F12" s="18" t="str">
        <f>IFERROR(IF(KundeemneData[Antatt 
avslutning] &lt;&gt;"",IF(KundeemneData[Antatt 
avslutning]= "April",KundeemneData[Vektet 
prognose],0),""),"")</f>
        <v/>
      </c>
      <c r="G12" s="11" t="str">
        <f>IFERROR(IF(KundeemneData[Antatt 
avslutning] &lt;&gt;"",IF(KundeemneData[Antatt 
avslutning]= "Mai",KundeemneData[Vektet 
prognose],0),""),"")</f>
        <v/>
      </c>
      <c r="H12" s="11" t="str">
        <f>IFERROR(IF(KundeemneData[Antatt 
avslutning] &lt;&gt;"",IF(KundeemneData[Antatt 
avslutning]= "Juni",KundeemneData[Vektet 
prognose],0),""),"")</f>
        <v/>
      </c>
      <c r="I12" s="11" t="str">
        <f>IFERROR(IF(KundeemneData[Antatt 
avslutning] &lt;&gt;"",IF(KundeemneData[Antatt 
avslutning]= "Juli",KundeemneData[Vektet 
prognose],0),""),"")</f>
        <v/>
      </c>
      <c r="J12" s="18" t="str">
        <f>IFERROR(IF(KundeemneData[Antatt 
avslutning] &lt;&gt;"",IF(KundeemneData[Antatt 
avslutning]= "August",KundeemneData[Vektet 
prognose],0),""),"")</f>
        <v/>
      </c>
      <c r="K12" s="11" t="str">
        <f>IFERROR(IF(KundeemneData[Antatt 
avslutning] &lt;&gt;"",IF(KundeemneData[Antatt 
avslutning]= "September",KundeemneData[Vektet 
prognose],0),""),"")</f>
        <v/>
      </c>
      <c r="L12" s="11" t="str">
        <f>IFERROR(IF(KundeemneData[Antatt 
avslutning] &lt;&gt;"",IF(KundeemneData[Antatt 
avslutning]= "Oktober",KundeemneData[Vektet 
prognose],0),""),"")</f>
        <v/>
      </c>
      <c r="M12" s="11" t="str">
        <f>IFERROR(IF(KundeemneData[Antatt 
avslutning] &lt;&gt;"",IF(KundeemneData[Antatt 
avslutning]= "November",KundeemneData[Vektet 
prognose],0),""),"")</f>
        <v/>
      </c>
      <c r="N12" s="11" t="str">
        <f>IFERROR(IF(KundeemneData[Antatt 
avslutning] &lt;&gt;"",IF(KundeemneData[Antatt 
avslutning]= "Desember",KundeemneData[Vektet 
prognose],0),""),"")</f>
        <v/>
      </c>
    </row>
    <row r="13" spans="2:14" ht="30" customHeight="1" x14ac:dyDescent="0.25">
      <c r="B13" s="3" t="str">
        <f>IFERROR(IF(AND(KundeemneData[Kundeemnenavn] &lt;&gt; "", ROW(Salgsprognose[Navn på kundeemne])&lt;&gt;SisteOppføring),KundeemneData[Kundeemnenavn], ""),"")</f>
        <v/>
      </c>
      <c r="C13" s="11" t="str">
        <f>IFERROR(IF(KundeemneData[Antatt 
avslutning] &lt;&gt;"",IF(KundeemneData[Antatt 
avslutning]= "Januar",KundeemneData[Vektet 
prognose],0),""),"")</f>
        <v/>
      </c>
      <c r="D13" s="11" t="str">
        <f>IFERROR(IF(KundeemneData[Antatt 
avslutning] &lt;&gt;"",IF(KundeemneData[Antatt 
avslutning]= "Februar",KundeemneData[Vektet 
prognose],0),""),"")</f>
        <v/>
      </c>
      <c r="E13" s="11" t="str">
        <f>IFERROR(IF(KundeemneData[Antatt 
avslutning] &lt;&gt;"",IF(KundeemneData[Antatt 
avslutning]= "Mars",KundeemneData[Vektet 
prognose],0),""),"")</f>
        <v/>
      </c>
      <c r="F13" s="18" t="str">
        <f>IFERROR(IF(KundeemneData[Antatt 
avslutning] &lt;&gt;"",IF(KundeemneData[Antatt 
avslutning]= "April",KundeemneData[Vektet 
prognose],0),""),"")</f>
        <v/>
      </c>
      <c r="G13" s="11" t="str">
        <f>IFERROR(IF(KundeemneData[Antatt 
avslutning] &lt;&gt;"",IF(KundeemneData[Antatt 
avslutning]= "Mai",KundeemneData[Vektet 
prognose],0),""),"")</f>
        <v/>
      </c>
      <c r="H13" s="11" t="str">
        <f>IFERROR(IF(KundeemneData[Antatt 
avslutning] &lt;&gt;"",IF(KundeemneData[Antatt 
avslutning]= "Juni",KundeemneData[Vektet 
prognose],0),""),"")</f>
        <v/>
      </c>
      <c r="I13" s="11" t="str">
        <f>IFERROR(IF(KundeemneData[Antatt 
avslutning] &lt;&gt;"",IF(KundeemneData[Antatt 
avslutning]= "Juli",KundeemneData[Vektet 
prognose],0),""),"")</f>
        <v/>
      </c>
      <c r="J13" s="18" t="str">
        <f>IFERROR(IF(KundeemneData[Antatt 
avslutning] &lt;&gt;"",IF(KundeemneData[Antatt 
avslutning]= "August",KundeemneData[Vektet 
prognose],0),""),"")</f>
        <v/>
      </c>
      <c r="K13" s="11" t="str">
        <f>IFERROR(IF(KundeemneData[Antatt 
avslutning] &lt;&gt;"",IF(KundeemneData[Antatt 
avslutning]= "September",KundeemneData[Vektet 
prognose],0),""),"")</f>
        <v/>
      </c>
      <c r="L13" s="11" t="str">
        <f>IFERROR(IF(KundeemneData[Antatt 
avslutning] &lt;&gt;"",IF(KundeemneData[Antatt 
avslutning]= "Oktober",KundeemneData[Vektet 
prognose],0),""),"")</f>
        <v/>
      </c>
      <c r="M13" s="11" t="str">
        <f>IFERROR(IF(KundeemneData[Antatt 
avslutning] &lt;&gt;"",IF(KundeemneData[Antatt 
avslutning]= "November",KundeemneData[Vektet 
prognose],0),""),"")</f>
        <v/>
      </c>
      <c r="N13" s="11" t="str">
        <f>IFERROR(IF(KundeemneData[Antatt 
avslutning] &lt;&gt;"",IF(KundeemneData[Antatt 
avslutning]= "Desember",KundeemneData[Vektet 
prognose],0),""),"")</f>
        <v/>
      </c>
    </row>
    <row r="14" spans="2:14" ht="30" customHeight="1" x14ac:dyDescent="0.25">
      <c r="B14" s="3" t="str">
        <f>IFERROR(IF(AND(KundeemneData[Kundeemnenavn] &lt;&gt; "", ROW(Salgsprognose[Navn på kundeemne])&lt;&gt;SisteOppføring),KundeemneData[Kundeemnenavn], ""),"")</f>
        <v/>
      </c>
      <c r="C14" s="11" t="str">
        <f>IFERROR(IF(KundeemneData[Antatt 
avslutning] &lt;&gt;"",IF(KundeemneData[Antatt 
avslutning]= "Januar",KundeemneData[Vektet 
prognose],0),""),"")</f>
        <v/>
      </c>
      <c r="D14" s="11" t="str">
        <f>IFERROR(IF(KundeemneData[Antatt 
avslutning] &lt;&gt;"",IF(KundeemneData[Antatt 
avslutning]= "Februar",KundeemneData[Vektet 
prognose],0),""),"")</f>
        <v/>
      </c>
      <c r="E14" s="11" t="str">
        <f>IFERROR(IF(KundeemneData[Antatt 
avslutning] &lt;&gt;"",IF(KundeemneData[Antatt 
avslutning]= "Mars",KundeemneData[Vektet 
prognose],0),""),"")</f>
        <v/>
      </c>
      <c r="F14" s="18" t="str">
        <f>IFERROR(IF(KundeemneData[Antatt 
avslutning] &lt;&gt;"",IF(KundeemneData[Antatt 
avslutning]= "April",KundeemneData[Vektet 
prognose],0),""),"")</f>
        <v/>
      </c>
      <c r="G14" s="11" t="str">
        <f>IFERROR(IF(KundeemneData[Antatt 
avslutning] &lt;&gt;"",IF(KundeemneData[Antatt 
avslutning]= "Mai",KundeemneData[Vektet 
prognose],0),""),"")</f>
        <v/>
      </c>
      <c r="H14" s="11" t="str">
        <f>IFERROR(IF(KundeemneData[Antatt 
avslutning] &lt;&gt;"",IF(KundeemneData[Antatt 
avslutning]= "Juni",KundeemneData[Vektet 
prognose],0),""),"")</f>
        <v/>
      </c>
      <c r="I14" s="11" t="str">
        <f>IFERROR(IF(KundeemneData[Antatt 
avslutning] &lt;&gt;"",IF(KundeemneData[Antatt 
avslutning]= "Juli",KundeemneData[Vektet 
prognose],0),""),"")</f>
        <v/>
      </c>
      <c r="J14" s="18" t="str">
        <f>IFERROR(IF(KundeemneData[Antatt 
avslutning] &lt;&gt;"",IF(KundeemneData[Antatt 
avslutning]= "August",KundeemneData[Vektet 
prognose],0),""),"")</f>
        <v/>
      </c>
      <c r="K14" s="11" t="str">
        <f>IFERROR(IF(KundeemneData[Antatt 
avslutning] &lt;&gt;"",IF(KundeemneData[Antatt 
avslutning]= "September",KundeemneData[Vektet 
prognose],0),""),"")</f>
        <v/>
      </c>
      <c r="L14" s="11" t="str">
        <f>IFERROR(IF(KundeemneData[Antatt 
avslutning] &lt;&gt;"",IF(KundeemneData[Antatt 
avslutning]= "Oktober",KundeemneData[Vektet 
prognose],0),""),"")</f>
        <v/>
      </c>
      <c r="M14" s="11" t="str">
        <f>IFERROR(IF(KundeemneData[Antatt 
avslutning] &lt;&gt;"",IF(KundeemneData[Antatt 
avslutning]= "November",KundeemneData[Vektet 
prognose],0),""),"")</f>
        <v/>
      </c>
      <c r="N14" s="11" t="str">
        <f>IFERROR(IF(KundeemneData[Antatt 
avslutning] &lt;&gt;"",IF(KundeemneData[Antatt 
avslutning]= "Desember",KundeemneData[Vektet 
prognose],0),""),"")</f>
        <v/>
      </c>
    </row>
    <row r="15" spans="2:14" ht="30" customHeight="1" x14ac:dyDescent="0.25">
      <c r="B15" s="3" t="str">
        <f>IFERROR(IF(AND(KundeemneData[Kundeemnenavn] &lt;&gt; "", ROW(Salgsprognose[Navn på kundeemne])&lt;&gt;SisteOppføring),KundeemneData[Kundeemnenavn], ""),"")</f>
        <v/>
      </c>
      <c r="C15" s="11" t="str">
        <f>IFERROR(IF(KundeemneData[Antatt 
avslutning] &lt;&gt;"",IF(KundeemneData[Antatt 
avslutning]= "Januar",KundeemneData[Vektet 
prognose],0),""),"")</f>
        <v/>
      </c>
      <c r="D15" s="11" t="str">
        <f>IFERROR(IF(KundeemneData[Antatt 
avslutning] &lt;&gt;"",IF(KundeemneData[Antatt 
avslutning]= "Februar",KundeemneData[Vektet 
prognose],0),""),"")</f>
        <v/>
      </c>
      <c r="E15" s="11" t="str">
        <f>IFERROR(IF(KundeemneData[Antatt 
avslutning] &lt;&gt;"",IF(KundeemneData[Antatt 
avslutning]= "Mars",KundeemneData[Vektet 
prognose],0),""),"")</f>
        <v/>
      </c>
      <c r="F15" s="18" t="str">
        <f>IFERROR(IF(KundeemneData[Antatt 
avslutning] &lt;&gt;"",IF(KundeemneData[Antatt 
avslutning]= "April",KundeemneData[Vektet 
prognose],0),""),"")</f>
        <v/>
      </c>
      <c r="G15" s="11" t="str">
        <f>IFERROR(IF(KundeemneData[Antatt 
avslutning] &lt;&gt;"",IF(KundeemneData[Antatt 
avslutning]= "Mai",KundeemneData[Vektet 
prognose],0),""),"")</f>
        <v/>
      </c>
      <c r="H15" s="11" t="str">
        <f>IFERROR(IF(KundeemneData[Antatt 
avslutning] &lt;&gt;"",IF(KundeemneData[Antatt 
avslutning]= "Juni",KundeemneData[Vektet 
prognose],0),""),"")</f>
        <v/>
      </c>
      <c r="I15" s="11" t="str">
        <f>IFERROR(IF(KundeemneData[Antatt 
avslutning] &lt;&gt;"",IF(KundeemneData[Antatt 
avslutning]= "Juli",KundeemneData[Vektet 
prognose],0),""),"")</f>
        <v/>
      </c>
      <c r="J15" s="18" t="str">
        <f>IFERROR(IF(KundeemneData[Antatt 
avslutning] &lt;&gt;"",IF(KundeemneData[Antatt 
avslutning]= "August",KundeemneData[Vektet 
prognose],0),""),"")</f>
        <v/>
      </c>
      <c r="K15" s="11" t="str">
        <f>IFERROR(IF(KundeemneData[Antatt 
avslutning] &lt;&gt;"",IF(KundeemneData[Antatt 
avslutning]= "September",KundeemneData[Vektet 
prognose],0),""),"")</f>
        <v/>
      </c>
      <c r="L15" s="11" t="str">
        <f>IFERROR(IF(KundeemneData[Antatt 
avslutning] &lt;&gt;"",IF(KundeemneData[Antatt 
avslutning]= "Oktober",KundeemneData[Vektet 
prognose],0),""),"")</f>
        <v/>
      </c>
      <c r="M15" s="11" t="str">
        <f>IFERROR(IF(KundeemneData[Antatt 
avslutning] &lt;&gt;"",IF(KundeemneData[Antatt 
avslutning]= "November",KundeemneData[Vektet 
prognose],0),""),"")</f>
        <v/>
      </c>
      <c r="N15" s="11" t="str">
        <f>IFERROR(IF(KundeemneData[Antatt 
avslutning] &lt;&gt;"",IF(KundeemneData[Antatt 
avslutning]= "Desember",KundeemneData[Vektet 
prognose],0),""),"")</f>
        <v/>
      </c>
    </row>
    <row r="16" spans="2:14" ht="30" customHeight="1" x14ac:dyDescent="0.25">
      <c r="B16" s="3" t="str">
        <f>IFERROR(IF(AND(KundeemneData[Kundeemnenavn] &lt;&gt; "", ROW(Salgsprognose[Navn på kundeemne])&lt;&gt;SisteOppføring),KundeemneData[Kundeemnenavn], ""),"")</f>
        <v/>
      </c>
      <c r="C16" s="11" t="str">
        <f>IFERROR(IF(KundeemneData[Antatt 
avslutning] &lt;&gt;"",IF(KundeemneData[Antatt 
avslutning]= "Januar",KundeemneData[Vektet 
prognose],0),""),"")</f>
        <v/>
      </c>
      <c r="D16" s="11" t="str">
        <f>IFERROR(IF(KundeemneData[Antatt 
avslutning] &lt;&gt;"",IF(KundeemneData[Antatt 
avslutning]= "Februar",KundeemneData[Vektet 
prognose],0),""),"")</f>
        <v/>
      </c>
      <c r="E16" s="11" t="str">
        <f>IFERROR(IF(KundeemneData[Antatt 
avslutning] &lt;&gt;"",IF(KundeemneData[Antatt 
avslutning]= "Mars",KundeemneData[Vektet 
prognose],0),""),"")</f>
        <v/>
      </c>
      <c r="F16" s="18" t="str">
        <f>IFERROR(IF(KundeemneData[Antatt 
avslutning] &lt;&gt;"",IF(KundeemneData[Antatt 
avslutning]= "April",KundeemneData[Vektet 
prognose],0),""),"")</f>
        <v/>
      </c>
      <c r="G16" s="11" t="str">
        <f>IFERROR(IF(KundeemneData[Antatt 
avslutning] &lt;&gt;"",IF(KundeemneData[Antatt 
avslutning]= "Mai",KundeemneData[Vektet 
prognose],0),""),"")</f>
        <v/>
      </c>
      <c r="H16" s="11" t="str">
        <f>IFERROR(IF(KundeemneData[Antatt 
avslutning] &lt;&gt;"",IF(KundeemneData[Antatt 
avslutning]= "Juni",KundeemneData[Vektet 
prognose],0),""),"")</f>
        <v/>
      </c>
      <c r="I16" s="11" t="str">
        <f>IFERROR(IF(KundeemneData[Antatt 
avslutning] &lt;&gt;"",IF(KundeemneData[Antatt 
avslutning]= "Juli",KundeemneData[Vektet 
prognose],0),""),"")</f>
        <v/>
      </c>
      <c r="J16" s="18" t="str">
        <f>IFERROR(IF(KundeemneData[Antatt 
avslutning] &lt;&gt;"",IF(KundeemneData[Antatt 
avslutning]= "August",KundeemneData[Vektet 
prognose],0),""),"")</f>
        <v/>
      </c>
      <c r="K16" s="11" t="str">
        <f>IFERROR(IF(KundeemneData[Antatt 
avslutning] &lt;&gt;"",IF(KundeemneData[Antatt 
avslutning]= "September",KundeemneData[Vektet 
prognose],0),""),"")</f>
        <v/>
      </c>
      <c r="L16" s="11" t="str">
        <f>IFERROR(IF(KundeemneData[Antatt 
avslutning] &lt;&gt;"",IF(KundeemneData[Antatt 
avslutning]= "Oktober",KundeemneData[Vektet 
prognose],0),""),"")</f>
        <v/>
      </c>
      <c r="M16" s="11" t="str">
        <f>IFERROR(IF(KundeemneData[Antatt 
avslutning] &lt;&gt;"",IF(KundeemneData[Antatt 
avslutning]= "November",KundeemneData[Vektet 
prognose],0),""),"")</f>
        <v/>
      </c>
      <c r="N16" s="11" t="str">
        <f>IFERROR(IF(KundeemneData[Antatt 
avslutning] &lt;&gt;"",IF(KundeemneData[Antatt 
avslutning]= "Desember",KundeemneData[Vektet 
prognose],0),""),"")</f>
        <v/>
      </c>
    </row>
    <row r="17" spans="2:14" ht="30" customHeight="1" x14ac:dyDescent="0.25">
      <c r="B17" s="3" t="str">
        <f>IFERROR(IF(AND(KundeemneData[Kundeemnenavn] &lt;&gt; "", ROW(Salgsprognose[Navn på kundeemne])&lt;&gt;SisteOppføring),KundeemneData[Kundeemnenavn], ""),"")</f>
        <v/>
      </c>
      <c r="C17" s="11" t="str">
        <f>IFERROR(IF(KundeemneData[Antatt 
avslutning] &lt;&gt;"",IF(KundeemneData[Antatt 
avslutning]= "Januar",KundeemneData[Vektet 
prognose],0),""),"")</f>
        <v/>
      </c>
      <c r="D17" s="11" t="str">
        <f>IFERROR(IF(KundeemneData[Antatt 
avslutning] &lt;&gt;"",IF(KundeemneData[Antatt 
avslutning]= "Februar",KundeemneData[Vektet 
prognose],0),""),"")</f>
        <v/>
      </c>
      <c r="E17" s="11" t="str">
        <f>IFERROR(IF(KundeemneData[Antatt 
avslutning] &lt;&gt;"",IF(KundeemneData[Antatt 
avslutning]= "Mars",KundeemneData[Vektet 
prognose],0),""),"")</f>
        <v/>
      </c>
      <c r="F17" s="18" t="str">
        <f>IFERROR(IF(KundeemneData[Antatt 
avslutning] &lt;&gt;"",IF(KundeemneData[Antatt 
avslutning]= "April",KundeemneData[Vektet 
prognose],0),""),"")</f>
        <v/>
      </c>
      <c r="G17" s="11" t="str">
        <f>IFERROR(IF(KundeemneData[Antatt 
avslutning] &lt;&gt;"",IF(KundeemneData[Antatt 
avslutning]= "Mai",KundeemneData[Vektet 
prognose],0),""),"")</f>
        <v/>
      </c>
      <c r="H17" s="11" t="str">
        <f>IFERROR(IF(KundeemneData[Antatt 
avslutning] &lt;&gt;"",IF(KundeemneData[Antatt 
avslutning]= "Juni",KundeemneData[Vektet 
prognose],0),""),"")</f>
        <v/>
      </c>
      <c r="I17" s="11" t="str">
        <f>IFERROR(IF(KundeemneData[Antatt 
avslutning] &lt;&gt;"",IF(KundeemneData[Antatt 
avslutning]= "Juli",KundeemneData[Vektet 
prognose],0),""),"")</f>
        <v/>
      </c>
      <c r="J17" s="18" t="str">
        <f>IFERROR(IF(KundeemneData[Antatt 
avslutning] &lt;&gt;"",IF(KundeemneData[Antatt 
avslutning]= "August",KundeemneData[Vektet 
prognose],0),""),"")</f>
        <v/>
      </c>
      <c r="K17" s="11" t="str">
        <f>IFERROR(IF(KundeemneData[Antatt 
avslutning] &lt;&gt;"",IF(KundeemneData[Antatt 
avslutning]= "September",KundeemneData[Vektet 
prognose],0),""),"")</f>
        <v/>
      </c>
      <c r="L17" s="11" t="str">
        <f>IFERROR(IF(KundeemneData[Antatt 
avslutning] &lt;&gt;"",IF(KundeemneData[Antatt 
avslutning]= "Oktober",KundeemneData[Vektet 
prognose],0),""),"")</f>
        <v/>
      </c>
      <c r="M17" s="11" t="str">
        <f>IFERROR(IF(KundeemneData[Antatt 
avslutning] &lt;&gt;"",IF(KundeemneData[Antatt 
avslutning]= "November",KundeemneData[Vektet 
prognose],0),""),"")</f>
        <v/>
      </c>
      <c r="N17" s="11" t="str">
        <f>IFERROR(IF(KundeemneData[Antatt 
avslutning] &lt;&gt;"",IF(KundeemneData[Antatt 
avslutning]= "Desember",KundeemneData[Vektet 
prognose],0),""),"")</f>
        <v/>
      </c>
    </row>
    <row r="18" spans="2:14" ht="30" customHeight="1" x14ac:dyDescent="0.25">
      <c r="B18" s="3" t="str">
        <f>IFERROR(IF(AND(KundeemneData[Kundeemnenavn] &lt;&gt; "", ROW(Salgsprognose[Navn på kundeemne])&lt;&gt;SisteOppføring),KundeemneData[Kundeemnenavn], ""),"")</f>
        <v/>
      </c>
      <c r="C18" s="11" t="str">
        <f>IFERROR(IF(KundeemneData[Antatt 
avslutning] &lt;&gt;"",IF(KundeemneData[Antatt 
avslutning]= "Januar",KundeemneData[Vektet 
prognose],0),""),"")</f>
        <v/>
      </c>
      <c r="D18" s="11" t="str">
        <f>IFERROR(IF(KundeemneData[Antatt 
avslutning] &lt;&gt;"",IF(KundeemneData[Antatt 
avslutning]= "Februar",KundeemneData[Vektet 
prognose],0),""),"")</f>
        <v/>
      </c>
      <c r="E18" s="11" t="str">
        <f>IFERROR(IF(KundeemneData[Antatt 
avslutning] &lt;&gt;"",IF(KundeemneData[Antatt 
avslutning]= "Mars",KundeemneData[Vektet 
prognose],0),""),"")</f>
        <v/>
      </c>
      <c r="F18" s="18" t="str">
        <f>IFERROR(IF(KundeemneData[Antatt 
avslutning] &lt;&gt;"",IF(KundeemneData[Antatt 
avslutning]= "April",KundeemneData[Vektet 
prognose],0),""),"")</f>
        <v/>
      </c>
      <c r="G18" s="11" t="str">
        <f>IFERROR(IF(KundeemneData[Antatt 
avslutning] &lt;&gt;"",IF(KundeemneData[Antatt 
avslutning]= "Mai",KundeemneData[Vektet 
prognose],0),""),"")</f>
        <v/>
      </c>
      <c r="H18" s="11" t="str">
        <f>IFERROR(IF(KundeemneData[Antatt 
avslutning] &lt;&gt;"",IF(KundeemneData[Antatt 
avslutning]= "Juni",KundeemneData[Vektet 
prognose],0),""),"")</f>
        <v/>
      </c>
      <c r="I18" s="11" t="str">
        <f>IFERROR(IF(KundeemneData[Antatt 
avslutning] &lt;&gt;"",IF(KundeemneData[Antatt 
avslutning]= "Juli",KundeemneData[Vektet 
prognose],0),""),"")</f>
        <v/>
      </c>
      <c r="J18" s="18" t="str">
        <f>IFERROR(IF(KundeemneData[Antatt 
avslutning] &lt;&gt;"",IF(KundeemneData[Antatt 
avslutning]= "August",KundeemneData[Vektet 
prognose],0),""),"")</f>
        <v/>
      </c>
      <c r="K18" s="11" t="str">
        <f>IFERROR(IF(KundeemneData[Antatt 
avslutning] &lt;&gt;"",IF(KundeemneData[Antatt 
avslutning]= "September",KundeemneData[Vektet 
prognose],0),""),"")</f>
        <v/>
      </c>
      <c r="L18" s="11" t="str">
        <f>IFERROR(IF(KundeemneData[Antatt 
avslutning] &lt;&gt;"",IF(KundeemneData[Antatt 
avslutning]= "Oktober",KundeemneData[Vektet 
prognose],0),""),"")</f>
        <v/>
      </c>
      <c r="M18" s="11" t="str">
        <f>IFERROR(IF(KundeemneData[Antatt 
avslutning] &lt;&gt;"",IF(KundeemneData[Antatt 
avslutning]= "November",KundeemneData[Vektet 
prognose],0),""),"")</f>
        <v/>
      </c>
      <c r="N18" s="11" t="str">
        <f>IFERROR(IF(KundeemneData[Antatt 
avslutning] &lt;&gt;"",IF(KundeemneData[Antatt 
avslutning]= "Desember",KundeemneData[Vektet 
prognose],0),""),"")</f>
        <v/>
      </c>
    </row>
    <row r="19" spans="2:14" ht="30" customHeight="1" x14ac:dyDescent="0.25">
      <c r="B19" s="3" t="str">
        <f>IFERROR(IF(AND(KundeemneData[Kundeemnenavn] &lt;&gt; "", ROW(Salgsprognose[Navn på kundeemne])&lt;&gt;SisteOppføring),KundeemneData[Kundeemnenavn], ""),"")</f>
        <v/>
      </c>
      <c r="C19" s="11" t="str">
        <f>IFERROR(IF(KundeemneData[Antatt 
avslutning] &lt;&gt;"",IF(KundeemneData[Antatt 
avslutning]= "Januar",KundeemneData[Vektet 
prognose],0),""),"")</f>
        <v/>
      </c>
      <c r="D19" s="11" t="str">
        <f>IFERROR(IF(KundeemneData[Antatt 
avslutning] &lt;&gt;"",IF(KundeemneData[Antatt 
avslutning]= "Februar",KundeemneData[Vektet 
prognose],0),""),"")</f>
        <v/>
      </c>
      <c r="E19" s="11" t="str">
        <f>IFERROR(IF(KundeemneData[Antatt 
avslutning] &lt;&gt;"",IF(KundeemneData[Antatt 
avslutning]= "Mars",KundeemneData[Vektet 
prognose],0),""),"")</f>
        <v/>
      </c>
      <c r="F19" s="18" t="str">
        <f>IFERROR(IF(KundeemneData[Antatt 
avslutning] &lt;&gt;"",IF(KundeemneData[Antatt 
avslutning]= "April",KundeemneData[Vektet 
prognose],0),""),"")</f>
        <v/>
      </c>
      <c r="G19" s="11" t="str">
        <f>IFERROR(IF(KundeemneData[Antatt 
avslutning] &lt;&gt;"",IF(KundeemneData[Antatt 
avslutning]= "Mai",KundeemneData[Vektet 
prognose],0),""),"")</f>
        <v/>
      </c>
      <c r="H19" s="11" t="str">
        <f>IFERROR(IF(KundeemneData[Antatt 
avslutning] &lt;&gt;"",IF(KundeemneData[Antatt 
avslutning]= "Juni",KundeemneData[Vektet 
prognose],0),""),"")</f>
        <v/>
      </c>
      <c r="I19" s="11" t="str">
        <f>IFERROR(IF(KundeemneData[Antatt 
avslutning] &lt;&gt;"",IF(KundeemneData[Antatt 
avslutning]= "Juli",KundeemneData[Vektet 
prognose],0),""),"")</f>
        <v/>
      </c>
      <c r="J19" s="18" t="str">
        <f>IFERROR(IF(KundeemneData[Antatt 
avslutning] &lt;&gt;"",IF(KundeemneData[Antatt 
avslutning]= "August",KundeemneData[Vektet 
prognose],0),""),"")</f>
        <v/>
      </c>
      <c r="K19" s="11" t="str">
        <f>IFERROR(IF(KundeemneData[Antatt 
avslutning] &lt;&gt;"",IF(KundeemneData[Antatt 
avslutning]= "September",KundeemneData[Vektet 
prognose],0),""),"")</f>
        <v/>
      </c>
      <c r="L19" s="11" t="str">
        <f>IFERROR(IF(KundeemneData[Antatt 
avslutning] &lt;&gt;"",IF(KundeemneData[Antatt 
avslutning]= "Oktober",KundeemneData[Vektet 
prognose],0),""),"")</f>
        <v/>
      </c>
      <c r="M19" s="11" t="str">
        <f>IFERROR(IF(KundeemneData[Antatt 
avslutning] &lt;&gt;"",IF(KundeemneData[Antatt 
avslutning]= "November",KundeemneData[Vektet 
prognose],0),""),"")</f>
        <v/>
      </c>
      <c r="N19" s="11" t="str">
        <f>IFERROR(IF(KundeemneData[Antatt 
avslutning] &lt;&gt;"",IF(KundeemneData[Antatt 
avslutning]= "Desember",KundeemneData[Vektet 
prognose],0),""),"")</f>
        <v/>
      </c>
    </row>
    <row r="20" spans="2:14" ht="30" customHeight="1" thickBot="1" x14ac:dyDescent="0.3">
      <c r="B20" s="3" t="s">
        <v>6</v>
      </c>
      <c r="C20" s="16">
        <f>SUBTOTAL(109,Salgsprognose[Prognose 
for januar])</f>
        <v>270000</v>
      </c>
      <c r="D20" s="16">
        <f>SUBTOTAL(109,Salgsprognose[Prognose 
for Februar])</f>
        <v>20000</v>
      </c>
      <c r="E20" s="16">
        <f>SUBTOTAL(109,Salgsprognose[Prognose 
for Mars ])</f>
        <v>20000</v>
      </c>
      <c r="F20" s="17">
        <f>SUBTOTAL(109,Salgsprognose[Prognose 
for April ])</f>
        <v>0</v>
      </c>
      <c r="G20" s="16">
        <f>SUBTOTAL(109,Salgsprognose[Prognose 
for Mai ])</f>
        <v>0</v>
      </c>
      <c r="H20" s="16">
        <f>SUBTOTAL(109,Salgsprognose[Prognose 
for Juni ])</f>
        <v>0</v>
      </c>
      <c r="I20" s="16">
        <f>SUBTOTAL(109,Salgsprognose[Prognose for juli])</f>
        <v>0</v>
      </c>
      <c r="J20" s="17">
        <f>SUBTOTAL(109,Salgsprognose[Prognose 
for August ])</f>
        <v>0</v>
      </c>
      <c r="K20" s="16">
        <f>SUBTOTAL(109,Salgsprognose[Prognose 
for September ])</f>
        <v>0</v>
      </c>
      <c r="L20" s="16">
        <f>SUBTOTAL(109,Salgsprognose[Prognose 
for Oktober ])</f>
        <v>0</v>
      </c>
      <c r="M20" s="16">
        <f>SUBTOTAL(109,Salgsprognose[Prognose 
for November ])</f>
        <v>0</v>
      </c>
      <c r="N20" s="16">
        <f>SUBTOTAL(109,Salgsprognose[Prognose 
for Desember ])</f>
        <v>0</v>
      </c>
    </row>
    <row r="21" spans="2:14" ht="30" customHeight="1" thickTop="1" thickBot="1" x14ac:dyDescent="0.3">
      <c r="B21" s="13" t="s">
        <v>18</v>
      </c>
      <c r="C21" s="12">
        <f>C20</f>
        <v>270000</v>
      </c>
      <c r="D21" s="12">
        <f t="shared" ref="D21:N21" si="0">C21+D20</f>
        <v>290000</v>
      </c>
      <c r="E21" s="12">
        <f t="shared" si="0"/>
        <v>310000</v>
      </c>
      <c r="F21" s="14">
        <f t="shared" si="0"/>
        <v>310000</v>
      </c>
      <c r="G21" s="12">
        <f t="shared" si="0"/>
        <v>310000</v>
      </c>
      <c r="H21" s="12">
        <f t="shared" si="0"/>
        <v>310000</v>
      </c>
      <c r="I21" s="12">
        <f t="shared" si="0"/>
        <v>310000</v>
      </c>
      <c r="J21" s="14">
        <f t="shared" si="0"/>
        <v>310000</v>
      </c>
      <c r="K21" s="12">
        <f t="shared" si="0"/>
        <v>310000</v>
      </c>
      <c r="L21" s="12">
        <f t="shared" si="0"/>
        <v>310000</v>
      </c>
      <c r="M21" s="12">
        <f t="shared" si="0"/>
        <v>310000</v>
      </c>
      <c r="N21" s="12">
        <f t="shared" si="0"/>
        <v>310000</v>
      </c>
    </row>
    <row r="22" spans="2:14" ht="30" customHeight="1" thickTop="1" x14ac:dyDescent="0.25"/>
  </sheetData>
  <mergeCells count="2">
    <mergeCell ref="B4:L4"/>
    <mergeCell ref="M4:N4"/>
  </mergeCells>
  <dataValidations count="8">
    <dataValidation allowBlank="1" showInputMessage="1" showErrorMessage="1" prompt="Prognosen for månedlig og samlet omsetning oppdateres automatisk i dette regnearket. Disse dataene brukes til å oppdatere regnearket Månedlig vektet prognose automatisk" sqref="A1" xr:uid="{00000000-0002-0000-0100-000000000000}"/>
    <dataValidation allowBlank="1" showInputMessage="1" showErrorMessage="1" prompt="Tittelen på regnearket vises i denne cellen" sqref="B2" xr:uid="{00000000-0002-0000-0100-000001000000}"/>
    <dataValidation allowBlank="1" showInputMessage="1" showErrorMessage="1" prompt="Datoen oppdateres automatisk i denne cellen basert på datoen i B3 i regnearket Kundeemnedata" sqref="B3" xr:uid="{00000000-0002-0000-0100-000002000000}"/>
    <dataValidation allowBlank="1" showInputMessage="1" showErrorMessage="1" prompt="Kundeemnenavnet oppdateres automatisk i kolonnen under denne overskriften. Legg til nye rader i Salgsprognoser-tabellen etter hvert som nye kundeemner legges til i regnearket Kundeemnedata." sqref="B5" xr:uid="{00000000-0002-0000-0100-000003000000}"/>
    <dataValidation allowBlank="1" showInputMessage="1" showErrorMessage="1" prompt="Prognose for denne måneden oppdateres automatisk i kolonnen under denne overskriften." sqref="C5:N5" xr:uid="{00000000-0002-0000-0100-000004000000}"/>
    <dataValidation allowBlank="1" showInputMessage="1" showErrorMessage="1" prompt="Firmanavn oppdateres automatisk i denne cellen, basert på firmanavnet i celle B1 i regnearket Kundeemnedata" sqref="B4:L4" xr:uid="{00000000-0002-0000-0100-000005000000}"/>
    <dataValidation allowBlank="1" showInputMessage="1" showErrorMessage="1" prompt="Samlet total beregnes automatisk i cellene til høyre" sqref="B21" xr:uid="{00000000-0002-0000-0100-000006000000}"/>
    <dataValidation allowBlank="1" showInputMessage="1" showErrorMessage="1" prompt="Firmanavnet oppdateres automatisk i denne cellen basert på firmanavnet i celle B1 i regnearket Kundeemnedata" sqref="B1" xr:uid="{712A61ED-C8AC-466D-82C0-7E9AB38789F2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workbookViewId="0"/>
  </sheetViews>
  <sheetFormatPr baseColWidth="10" defaultColWidth="9.140625"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4" t="str">
        <f>Firmanavn</f>
        <v>Firmanavn</v>
      </c>
    </row>
    <row r="2" spans="2:2" ht="33.950000000000003" customHeight="1" thickTop="1" thickBot="1" x14ac:dyDescent="0.3">
      <c r="B2" s="1" t="s">
        <v>20</v>
      </c>
    </row>
    <row r="3" spans="2:2" x14ac:dyDescent="0.25">
      <c r="B3" t="s">
        <v>21</v>
      </c>
    </row>
  </sheetData>
  <dataValidations count="4">
    <dataValidation allowBlank="1" showInputMessage="1" showErrorMessage="1" prompt="Diagram for månedlig vektet prognose basert på data i regnearket Salgsprognose. Diagrammet oppdateres automatisk." sqref="A1" xr:uid="{00000000-0002-0000-0200-000000000000}"/>
    <dataValidation allowBlank="1" showInputMessage="1" showErrorMessage="1" prompt="Et linjediagram som sammenligner omsetningsprognose og vektet prognose, sortert etter måned, vises i denne kolonnen" sqref="B3" xr:uid="{00000000-0002-0000-0200-000001000000}"/>
    <dataValidation allowBlank="1" showInputMessage="1" showErrorMessage="1" prompt="Firmanavnet oppdateres automatisk i denne cellen basert på firmanavnet i celle B1 i regnearket Kundeemnedata" sqref="B1" xr:uid="{00000000-0002-0000-0200-000002000000}"/>
    <dataValidation allowBlank="1" showInputMessage="1" showErrorMessage="1" prompt="Tittelen på regnearket vises i denne cellen" sqref="B2" xr:uid="{00000000-0002-0000-0200-000003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8</vt:i4>
      </vt:variant>
    </vt:vector>
  </HeadingPairs>
  <TitlesOfParts>
    <vt:vector size="11" baseType="lpstr">
      <vt:lpstr>Kundeemnedata</vt:lpstr>
      <vt:lpstr>Salgsprognose </vt:lpstr>
      <vt:lpstr>Månedlig vektet prognose</vt:lpstr>
      <vt:lpstr>Kundeemnedata!_FilterDatabase</vt:lpstr>
      <vt:lpstr>Firmanavn</vt:lpstr>
      <vt:lpstr>Loggdato</vt:lpstr>
      <vt:lpstr>RadtittelOmråde1..N22</vt:lpstr>
      <vt:lpstr>Tittel1</vt:lpstr>
      <vt:lpstr>Tittel2</vt:lpstr>
      <vt:lpstr>Kundeemnedata!Utskriftstitler</vt:lpstr>
      <vt:lpstr>'Salgsprognose 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2017-01-27T06:14:55Z</dcterms:created>
  <dcterms:modified xsi:type="dcterms:W3CDTF">2018-07-25T12:40:16Z</dcterms:modified>
</cp:coreProperties>
</file>