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930" yWindow="0" windowWidth="21600" windowHeight="10185"/>
  </bookViews>
  <sheets>
    <sheet name="Utbetalingssammendrag" sheetId="2" r:id="rId1"/>
    <sheet name="Utbetalingsjournal" sheetId="1" r:id="rId2"/>
  </sheets>
  <definedNames>
    <definedName name="Kategorier">INDEX(Utbetalingssammendrag[#Headers],1):INDEX(Utbetalingssammendrag[#Headers],COUNTA(Utbetalingssammendrag[#Headers]))</definedName>
    <definedName name="Kategorinavn" localSheetId="0">Utbetalingssammendrag!A$2</definedName>
    <definedName name="_xlnm.Print_Titles" localSheetId="1">Utbetalingsjournal!$2:$2</definedName>
    <definedName name="_xlnm.Print_Titles" localSheetId="0">Utbetalingssammendrag!$2:$2</definedName>
    <definedName name="Tittel1">Utbetalingssammendrag[[#Headers],[Dato]]</definedName>
    <definedName name="Tittel2">Register[[#Headers],[Dato]]</definedName>
  </definedNames>
  <calcPr calcId="171027"/>
  <fileRecoveryPr autoRecover="0"/>
</workbook>
</file>

<file path=xl/calcChain.xml><?xml version="1.0" encoding="utf-8"?>
<calcChain xmlns="http://schemas.openxmlformats.org/spreadsheetml/2006/main">
  <c r="B3" i="1" l="1"/>
  <c r="B3" i="2" s="1"/>
  <c r="B4" i="1"/>
  <c r="B4" i="2" s="1"/>
  <c r="B5" i="1"/>
  <c r="B6" i="1"/>
  <c r="B6" i="2" s="1"/>
  <c r="B7" i="1"/>
  <c r="B7" i="2" s="1"/>
  <c r="B8" i="1"/>
  <c r="B9" i="1"/>
  <c r="B10" i="1"/>
  <c r="B11" i="1"/>
  <c r="B12" i="1"/>
  <c r="B13" i="1"/>
  <c r="B14" i="1"/>
  <c r="B15" i="1"/>
  <c r="B16" i="1"/>
  <c r="B17" i="1"/>
  <c r="B16" i="2" l="1"/>
  <c r="B14" i="2"/>
  <c r="B12" i="2"/>
  <c r="B10" i="2"/>
  <c r="B8" i="2"/>
  <c r="B5" i="2"/>
  <c r="B17" i="2"/>
  <c r="B15" i="2"/>
  <c r="B13" i="2"/>
  <c r="B11" i="2"/>
  <c r="B9" i="2"/>
  <c r="F18" i="1"/>
  <c r="G3" i="2"/>
  <c r="K5" i="2"/>
  <c r="F10" i="2"/>
  <c r="I7" i="2"/>
  <c r="E12" i="2"/>
  <c r="F17" i="2"/>
  <c r="F3" i="2"/>
  <c r="G15" i="2"/>
  <c r="D11" i="2"/>
  <c r="G14" i="2"/>
  <c r="E9" i="2"/>
  <c r="J11" i="2"/>
  <c r="F6" i="2"/>
  <c r="G4" i="2"/>
  <c r="I8" i="2"/>
  <c r="G11" i="2"/>
  <c r="C14" i="2"/>
  <c r="C3" i="2"/>
  <c r="J6" i="2"/>
  <c r="G10" i="2"/>
  <c r="F8" i="2"/>
  <c r="K16" i="2"/>
  <c r="C15" i="2"/>
  <c r="E8" i="2"/>
  <c r="F11" i="2"/>
  <c r="C11" i="2"/>
  <c r="H14" i="2"/>
  <c r="H13" i="2"/>
  <c r="I5" i="2"/>
  <c r="G9" i="2"/>
  <c r="I3" i="2"/>
  <c r="H10" i="2"/>
  <c r="H5" i="2"/>
  <c r="E3" i="2"/>
  <c r="G13" i="2"/>
  <c r="I10" i="2"/>
  <c r="H4" i="2"/>
  <c r="J17" i="2"/>
  <c r="I13" i="2"/>
  <c r="G12" i="2"/>
  <c r="D5" i="2"/>
  <c r="H8" i="2"/>
  <c r="K10" i="2"/>
  <c r="I9" i="2"/>
  <c r="G5" i="2"/>
  <c r="I16" i="2"/>
  <c r="J14" i="2"/>
  <c r="J9" i="2"/>
  <c r="J4" i="2"/>
  <c r="H3" i="2"/>
  <c r="C6" i="2"/>
  <c r="K17" i="2"/>
  <c r="E17" i="2"/>
  <c r="K15" i="2"/>
  <c r="H11" i="2"/>
  <c r="C9" i="2"/>
  <c r="F5" i="2"/>
  <c r="J7" i="2"/>
  <c r="G8" i="2"/>
  <c r="C5" i="2"/>
  <c r="F4" i="2"/>
  <c r="I17" i="2"/>
  <c r="F13" i="2"/>
  <c r="H16" i="2"/>
  <c r="F14" i="2"/>
  <c r="D8" i="2"/>
  <c r="C4" i="2"/>
  <c r="C16" i="2"/>
  <c r="H15" i="2"/>
  <c r="D14" i="2"/>
  <c r="J12" i="2"/>
  <c r="I4" i="2"/>
  <c r="H7" i="2"/>
  <c r="G16" i="2"/>
  <c r="K6" i="2"/>
  <c r="I15" i="2"/>
  <c r="C7" i="2"/>
  <c r="F7" i="2"/>
  <c r="K7" i="2"/>
  <c r="D6" i="2"/>
  <c r="D13" i="2"/>
  <c r="G7" i="2"/>
  <c r="D17" i="2"/>
  <c r="D4" i="2"/>
  <c r="H9" i="2"/>
  <c r="D12" i="2"/>
  <c r="I14" i="2"/>
  <c r="J8" i="2"/>
  <c r="H17" i="2"/>
  <c r="K9" i="2"/>
  <c r="C17" i="2"/>
  <c r="J13" i="2"/>
  <c r="I11" i="2"/>
  <c r="E4" i="2"/>
  <c r="J15" i="2"/>
  <c r="K12" i="2"/>
  <c r="D10" i="2"/>
  <c r="J3" i="2"/>
  <c r="I12" i="2"/>
  <c r="E11" i="2"/>
  <c r="K8" i="2"/>
  <c r="K13" i="2"/>
  <c r="E14" i="2"/>
  <c r="J16" i="2"/>
  <c r="D16" i="2"/>
  <c r="K3" i="2"/>
  <c r="D7" i="2"/>
  <c r="I6" i="2"/>
  <c r="E15" i="2"/>
  <c r="K4" i="2"/>
  <c r="K11" i="2"/>
  <c r="E5" i="2"/>
  <c r="H12" i="2"/>
  <c r="G17" i="2"/>
  <c r="C13" i="2"/>
  <c r="D9" i="2"/>
  <c r="C12" i="2"/>
  <c r="J5" i="2"/>
  <c r="F16" i="2"/>
  <c r="E13" i="2"/>
  <c r="J10" i="2"/>
  <c r="E16" i="2"/>
  <c r="D15" i="2"/>
  <c r="E10" i="2"/>
  <c r="E7" i="2"/>
  <c r="H6" i="2"/>
  <c r="K14" i="2"/>
  <c r="C8" i="2"/>
  <c r="F12" i="2"/>
  <c r="F9" i="2"/>
  <c r="E6" i="2"/>
  <c r="F15" i="2"/>
  <c r="G6" i="2"/>
  <c r="D3" i="2"/>
  <c r="C10" i="2"/>
  <c r="E18" i="2" l="1"/>
  <c r="D18" i="2"/>
  <c r="I18" i="2"/>
  <c r="H18" i="2"/>
  <c r="J18" i="2"/>
  <c r="C18" i="2"/>
  <c r="F18" i="2"/>
  <c r="K18" i="2"/>
  <c r="G18" i="2"/>
</calcChain>
</file>

<file path=xl/sharedStrings.xml><?xml version="1.0" encoding="utf-8"?>
<sst xmlns="http://schemas.openxmlformats.org/spreadsheetml/2006/main" count="50" uniqueCount="24">
  <si>
    <t>Utbetalingssammendrag</t>
  </si>
  <si>
    <t>Dato</t>
  </si>
  <si>
    <t>Bilforsikring</t>
  </si>
  <si>
    <t>Kontorutstyr</t>
  </si>
  <si>
    <t>Du kan endre kategorinavnene i overskriftene til tabellen Utbetalingssammendrag nedenfor for å tilpasse den til dine egne behov. Hvis du trenger å legge til flere kategorier, kopierer du den siste kolonnen i tabellen og limer den inn til høyre for den kopierte kolonnen. Når du endrer navnet på kategorien oppdateres formlene automatisk. Pass på at denne tabellen har samme antall rader som regnearket Utbetalingsjournal.</t>
  </si>
  <si>
    <t>Elektrisitet</t>
  </si>
  <si>
    <t>Boliglån</t>
  </si>
  <si>
    <t>Telefon</t>
  </si>
  <si>
    <t>Tom 1</t>
  </si>
  <si>
    <t>Tom 2</t>
  </si>
  <si>
    <t>Tom 3</t>
  </si>
  <si>
    <t>Tom 4</t>
  </si>
  <si>
    <t>Utbetalingsjournal</t>
  </si>
  <si>
    <t>Totaler</t>
  </si>
  <si>
    <t>Antall</t>
  </si>
  <si>
    <t>100</t>
  </si>
  <si>
    <t>Beskrivelse</t>
  </si>
  <si>
    <t>Woodgrove Bank</t>
  </si>
  <si>
    <t>Offentlige utgifter</t>
  </si>
  <si>
    <t>Humongous Insurance</t>
  </si>
  <si>
    <t>The Phone Company</t>
  </si>
  <si>
    <t>Litware, Inc.</t>
  </si>
  <si>
    <t>Kategori</t>
  </si>
  <si>
    <t>Beløp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</si>
</sst>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quot;$&quot;#,##0.00"/>
    <numFmt numFmtId="165" formatCode="&quot;kr&quot;\ #,##0.00;;"/>
    <numFmt numFmtId="166" formatCode="&quot;kr&quot;\ #,##0.00"/>
  </numFmts>
  <fonts count="22" x14ac:knownFonts="1">
    <font>
      <sz val="11"/>
      <color theme="3"/>
      <name val="Corbel"/>
      <family val="2"/>
      <scheme val="minor"/>
    </font>
    <font>
      <sz val="11"/>
      <color theme="1"/>
      <name val="Corbel"/>
      <family val="2"/>
      <scheme val="minor"/>
    </font>
    <font>
      <sz val="11"/>
      <color theme="3"/>
      <name val="Corbel"/>
      <family val="2"/>
      <scheme val="minor"/>
    </font>
    <font>
      <sz val="11"/>
      <color theme="4" tint="-0.499984740745262"/>
      <name val="Corbel"/>
      <family val="2"/>
      <scheme val="minor"/>
    </font>
    <font>
      <i/>
      <sz val="24"/>
      <color theme="4" tint="-0.24994659260841701"/>
      <name val="Corbel"/>
      <family val="2"/>
      <scheme val="major"/>
    </font>
    <font>
      <b/>
      <i/>
      <sz val="24"/>
      <color theme="4" tint="-0.24994659260841701"/>
      <name val="Corbel"/>
      <family val="2"/>
      <scheme val="minor"/>
    </font>
    <font>
      <sz val="13"/>
      <color theme="4" tint="-0.499984740745262"/>
      <name val="Corbel"/>
      <family val="2"/>
      <scheme val="minor"/>
    </font>
    <font>
      <sz val="13"/>
      <color theme="3"/>
      <name val="Corbel"/>
      <scheme val="minor"/>
    </font>
    <font>
      <sz val="13"/>
      <color theme="4" tint="-0.499984740745262"/>
      <name val="Corbel"/>
      <scheme val="minor"/>
    </font>
    <font>
      <sz val="11"/>
      <color theme="3"/>
      <name val="Corbel"/>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sz val="11"/>
      <color theme="0"/>
      <name val="Corbel"/>
      <family val="2"/>
      <scheme val="minor"/>
    </font>
  </fonts>
  <fills count="33">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3"/>
      </left>
      <right style="thin">
        <color theme="3"/>
      </right>
      <top style="thin">
        <color theme="3"/>
      </top>
      <bottom style="thin">
        <color theme="3"/>
      </bottom>
      <diagonal/>
    </border>
    <border>
      <left/>
      <right style="thin">
        <color theme="3"/>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8">
    <xf numFmtId="0" fontId="0" fillId="0" borderId="0">
      <alignment horizontal="left" vertical="center" wrapText="1" indent="1"/>
    </xf>
    <xf numFmtId="0" fontId="4" fillId="0" borderId="0">
      <alignment horizontal="left" vertical="top"/>
    </xf>
    <xf numFmtId="1" fontId="2" fillId="0" borderId="0" applyFont="0" applyFill="0" applyBorder="0" applyAlignment="0" applyProtection="0"/>
    <xf numFmtId="41" fontId="2" fillId="0" borderId="0" applyFill="0" applyBorder="0" applyAlignment="0" applyProtection="0"/>
    <xf numFmtId="165" fontId="2" fillId="0" borderId="0" applyFont="0" applyFill="0" applyBorder="0" applyProtection="0">
      <alignment horizontal="right" vertical="center" indent="1"/>
    </xf>
    <xf numFmtId="164" fontId="6" fillId="0" borderId="0" applyFill="0" applyBorder="0" applyProtection="0">
      <alignment horizontal="right" vertical="center" indent="1"/>
    </xf>
    <xf numFmtId="9" fontId="2" fillId="0" borderId="0" applyFill="0" applyBorder="0" applyAlignment="0" applyProtection="0"/>
    <xf numFmtId="0" fontId="5" fillId="0" borderId="0">
      <alignment horizontal="left" vertical="top"/>
    </xf>
    <xf numFmtId="0" fontId="3" fillId="0" borderId="0" applyNumberFormat="0" applyFill="0" applyBorder="0" applyProtection="0">
      <alignment horizontal="left" vertical="center" indent="1"/>
    </xf>
    <xf numFmtId="0" fontId="6" fillId="0" borderId="0" applyNumberFormat="0" applyFill="0" applyBorder="0" applyAlignment="0" applyProtection="0"/>
    <xf numFmtId="14" fontId="2" fillId="0" borderId="0" applyFont="0" applyFill="0" applyBorder="0" applyProtection="0">
      <alignment horizontal="center" vertical="center"/>
    </xf>
    <xf numFmtId="0" fontId="2" fillId="2" borderId="1">
      <alignment vertical="center" wrapText="1"/>
    </xf>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
    <xf numFmtId="0" fontId="0" fillId="0" borderId="0" xfId="0">
      <alignment horizontal="left" vertical="center" wrapText="1" indent="1"/>
    </xf>
    <xf numFmtId="0" fontId="0" fillId="0" borderId="0" xfId="0" applyAlignment="1">
      <alignment vertical="center"/>
    </xf>
    <xf numFmtId="0" fontId="0" fillId="0" borderId="0" xfId="0" applyAlignment="1">
      <alignment horizontal="left" vertical="center" indent="1"/>
    </xf>
    <xf numFmtId="14" fontId="0" fillId="0" borderId="0" xfId="10" applyFont="1">
      <alignment horizontal="center" vertical="center"/>
    </xf>
    <xf numFmtId="0" fontId="3" fillId="0" borderId="0" xfId="8">
      <alignment horizontal="left" vertical="center" indent="1"/>
    </xf>
    <xf numFmtId="0" fontId="3" fillId="0" borderId="0" xfId="8" applyBorder="1">
      <alignment horizontal="left" vertical="center" indent="1"/>
    </xf>
    <xf numFmtId="165" fontId="0" fillId="0" borderId="0" xfId="4" applyFont="1">
      <alignment horizontal="right" vertical="center" indent="1"/>
    </xf>
    <xf numFmtId="0" fontId="7" fillId="0" borderId="0" xfId="0" applyFont="1" applyAlignment="1">
      <alignment horizontal="left" vertical="center"/>
    </xf>
    <xf numFmtId="0" fontId="8" fillId="0" borderId="0" xfId="0" applyFont="1" applyAlignment="1">
      <alignment horizontal="left" vertical="center" indent="1"/>
    </xf>
    <xf numFmtId="0" fontId="0" fillId="0" borderId="0" xfId="0" applyFill="1">
      <alignment horizontal="left" vertical="center" wrapText="1" indent="1"/>
    </xf>
    <xf numFmtId="165" fontId="9" fillId="0" borderId="0" xfId="0" applyNumberFormat="1" applyFont="1" applyAlignment="1">
      <alignment horizontal="right" vertical="center" indent="1"/>
    </xf>
    <xf numFmtId="1" fontId="2" fillId="0" borderId="0" xfId="2" applyAlignment="1">
      <alignment horizontal="left" vertical="center" indent="1"/>
    </xf>
    <xf numFmtId="1" fontId="2" fillId="0" borderId="0" xfId="2" applyBorder="1" applyAlignment="1">
      <alignment horizontal="left" vertical="center" indent="1"/>
    </xf>
    <xf numFmtId="166" fontId="8" fillId="0" borderId="0" xfId="0" applyNumberFormat="1" applyFont="1" applyBorder="1" applyAlignment="1">
      <alignment horizontal="right" vertical="center" indent="1"/>
    </xf>
    <xf numFmtId="0" fontId="0" fillId="2" borderId="1" xfId="11" applyFont="1">
      <alignment vertical="center" wrapText="1"/>
    </xf>
    <xf numFmtId="0" fontId="2" fillId="2" borderId="1" xfId="11">
      <alignment vertical="center" wrapText="1"/>
    </xf>
    <xf numFmtId="0" fontId="4" fillId="0" borderId="0" xfId="1">
      <alignment horizontal="left" vertical="top"/>
    </xf>
    <xf numFmtId="0" fontId="4" fillId="0" borderId="2" xfId="1" applyBorder="1">
      <alignment horizontal="left" vertical="top"/>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5" builtinId="27" customBuiltin="1"/>
    <cellStyle name="Calculation" xfId="19" builtinId="22" customBuiltin="1"/>
    <cellStyle name="Check Cell" xfId="21" builtinId="23" customBuiltin="1"/>
    <cellStyle name="Comma" xfId="2" builtinId="3" customBuiltin="1"/>
    <cellStyle name="Comma [0]" xfId="3" builtinId="6" customBuiltin="1"/>
    <cellStyle name="Currency" xfId="4" builtinId="4" customBuiltin="1"/>
    <cellStyle name="Currency [0]" xfId="5" builtinId="7" customBuiltin="1"/>
    <cellStyle name="Dato" xfId="10"/>
    <cellStyle name="Explanatory Text" xfId="23" builtinId="53" customBuiltin="1"/>
    <cellStyle name="Good" xfId="14" builtinId="26" customBuiltin="1"/>
    <cellStyle name="Heading 1" xfId="7" builtinId="16" customBuiltin="1"/>
    <cellStyle name="Heading 2" xfId="8"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6" builtinId="5" customBuiltin="1"/>
    <cellStyle name="Title" xfId="1" builtinId="15" customBuiltin="1"/>
    <cellStyle name="Total" xfId="9" builtinId="25" customBuiltin="1"/>
    <cellStyle name="Warning Text" xfId="22" builtinId="11" customBuiltin="1"/>
  </cellStyles>
  <dxfs count="31">
    <dxf>
      <font>
        <b val="0"/>
        <i val="0"/>
        <strike val="0"/>
        <condense val="0"/>
        <extend val="0"/>
        <outline val="0"/>
        <shadow val="0"/>
        <u val="none"/>
        <vertAlign val="baseline"/>
        <sz val="13"/>
        <color theme="4" tint="-0.499984740745262"/>
        <name val="Corbel"/>
        <scheme val="minor"/>
      </font>
      <numFmt numFmtId="166" formatCode="&quot;kr&quot;\ #,##0.00"/>
      <alignment horizontal="right" vertical="center" textRotation="0" wrapText="0" indent="1"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font>
        <b val="0"/>
        <i val="0"/>
        <strike val="0"/>
        <condense val="0"/>
        <extend val="0"/>
        <outline val="0"/>
        <shadow val="0"/>
        <u val="none"/>
        <vertAlign val="baseline"/>
        <sz val="13"/>
        <color theme="3"/>
        <name val="Corbel"/>
        <scheme val="minor"/>
      </font>
      <alignment horizontal="left" vertical="center" textRotation="0" wrapText="0" indent="0" justifyLastLine="0" shrinkToFit="0" readingOrder="0"/>
    </dxf>
    <dxf>
      <alignment horizontal="left" vertical="center" textRotation="0" wrapText="0" indent="1" justifyLastLine="0" shrinkToFit="0" readingOrder="0"/>
    </dxf>
    <dxf>
      <font>
        <strike val="0"/>
        <outline val="0"/>
        <shadow val="0"/>
        <u val="none"/>
        <vertAlign val="baseline"/>
        <sz val="13"/>
        <color theme="3"/>
        <name val="Corbel"/>
        <scheme val="minor"/>
      </font>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font>
        <b val="0"/>
        <i val="0"/>
        <strike val="0"/>
        <condense val="0"/>
        <extend val="0"/>
        <outline val="0"/>
        <shadow val="0"/>
        <u val="none"/>
        <vertAlign val="baseline"/>
        <sz val="11"/>
        <color theme="3"/>
        <name val="Corbel"/>
        <scheme val="minor"/>
      </font>
      <numFmt numFmtId="165" formatCode="&quot;kr&quot;\ #,##0.00;;"/>
      <alignment horizontal="right" vertical="center" textRotation="0" wrapText="0" indent="1" justifyLastLine="0" shrinkToFit="0" readingOrder="0"/>
    </dxf>
    <dxf>
      <font>
        <b val="0"/>
        <i val="0"/>
        <strike val="0"/>
        <condense val="0"/>
        <extend val="0"/>
        <outline val="0"/>
        <shadow val="0"/>
        <u val="none"/>
        <vertAlign val="baseline"/>
        <sz val="11"/>
        <color theme="3"/>
        <name val="Corbel"/>
        <scheme val="minor"/>
      </font>
    </dxf>
    <dxf>
      <numFmt numFmtId="165" formatCode="&quot;kr&quot;\ #,##0.00;;"/>
    </dxf>
    <dxf>
      <numFmt numFmtId="165" formatCode="&quot;kr&quot;\ #,##0.00;;"/>
    </dxf>
    <dxf>
      <fill>
        <patternFill patternType="solid">
          <fgColor auto="1"/>
          <bgColor theme="2" tint="-9.9917600024414813E-2"/>
        </patternFill>
      </fill>
    </dxf>
    <dxf>
      <font>
        <b/>
        <i val="0"/>
        <color theme="4" tint="-0.499984740745262"/>
      </font>
      <border>
        <top style="dotted">
          <color theme="3"/>
        </top>
      </border>
    </dxf>
    <dxf>
      <font>
        <b/>
        <i val="0"/>
        <color theme="0" tint="-4.9989318521683403E-2"/>
      </font>
      <fill>
        <patternFill>
          <bgColor theme="3"/>
        </patternFill>
      </fill>
      <border diagonalUp="0" diagonalDown="0">
        <left/>
        <right/>
        <top/>
        <bottom/>
        <vertical/>
        <horizontal/>
      </border>
    </dxf>
    <dxf>
      <border>
        <left style="dotted">
          <color theme="3"/>
        </left>
        <right style="dotted">
          <color theme="3"/>
        </right>
        <bottom style="dotted">
          <color theme="3"/>
        </bottom>
        <vertical style="dotted">
          <color theme="3"/>
        </vertical>
      </border>
    </dxf>
  </dxfs>
  <tableStyles count="1" defaultTableStyle="Utbetalingsstil" defaultPivotStyle="PivotStyleLight16">
    <tableStyle name="Utbetalingsstil" pivot="0" count="4">
      <tableStyleElement type="wholeTable" dxfId="30"/>
      <tableStyleElement type="headerRow" dxfId="29"/>
      <tableStyleElement type="totalRow" dxfId="28"/>
      <tableStyleElement type="first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Utbetalingssammendrag" displayName="Utbetalingssammendrag" ref="B2:K18" totalsRowCount="1" totalsRowDxfId="26" headerRowCellStyle="Normal">
  <autoFilter ref="B2:K17"/>
  <tableColumns count="10">
    <tableColumn id="1" name="Dato" totalsRowDxfId="25" dataCellStyle="Dato">
      <calculatedColumnFormula>IFERROR(INDEX(Register[],ROW(A1),1),"")</calculatedColumnFormula>
    </tableColumn>
    <tableColumn id="9" name="Bilforsikring" totalsRowFunction="sum" dataDxfId="24" totalsRowDxfId="23">
      <calculatedColumnFormula>IFERROR(INDIRECT("Register[@Beløp]")*(INDIRECT("Register[@Kategori]")=Kategorinavn),"")</calculatedColumnFormula>
    </tableColumn>
    <tableColumn id="10" name="Kontorutstyr" totalsRowFunction="sum" dataDxfId="22" totalsRowDxfId="21">
      <calculatedColumnFormula>IFERROR(INDIRECT("Register[@Beløp]")*(INDIRECT("Register[@Kategori]")=Kategorinavn),"")</calculatedColumnFormula>
    </tableColumn>
    <tableColumn id="11" name="Elektrisitet" totalsRowFunction="sum" dataDxfId="20" totalsRowDxfId="19">
      <calculatedColumnFormula>IFERROR(INDIRECT("Register[@Beløp]")*(INDIRECT("Register[@Kategori]")=Kategorinavn),"")</calculatedColumnFormula>
    </tableColumn>
    <tableColumn id="12" name="Boliglån" totalsRowFunction="sum" dataDxfId="18" totalsRowDxfId="17">
      <calculatedColumnFormula>IFERROR(INDIRECT("Register[@Beløp]")*(INDIRECT("Register[@Kategori]")=Kategorinavn),"")</calculatedColumnFormula>
    </tableColumn>
    <tableColumn id="13" name="Telefon" totalsRowFunction="sum" dataDxfId="16" totalsRowDxfId="15">
      <calculatedColumnFormula>IFERROR(INDIRECT("Register[@Beløp]")*(INDIRECT("Register[@Kategori]")=Kategorinavn),"")</calculatedColumnFormula>
    </tableColumn>
    <tableColumn id="15" name="Tom 1" totalsRowFunction="sum" dataDxfId="14" totalsRowDxfId="13">
      <calculatedColumnFormula>IFERROR(INDIRECT("Register[@Beløp]")*(INDIRECT("Register[@Kategori]")=Kategorinavn),"")</calculatedColumnFormula>
    </tableColumn>
    <tableColumn id="16" name="Tom 2" totalsRowFunction="sum" dataDxfId="12" totalsRowDxfId="11">
      <calculatedColumnFormula>IFERROR(INDIRECT("Register[@Beløp]")*(INDIRECT("Register[@Kategori]")=Kategorinavn),"")</calculatedColumnFormula>
    </tableColumn>
    <tableColumn id="17" name="Tom 3" totalsRowFunction="sum" dataDxfId="10" totalsRowDxfId="9">
      <calculatedColumnFormula>IFERROR(INDIRECT("Register[@Beløp]")*(INDIRECT("Register[@Kategori]")=Kategorinavn),"")</calculatedColumnFormula>
    </tableColumn>
    <tableColumn id="18" name="Tom 4" totalsRowFunction="sum" dataDxfId="8" totalsRowDxfId="7">
      <calculatedColumnFormula>IFERROR(INDIRECT("Register[@Beløp]")*(INDIRECT("Register[@Kategori]")=Kategorinavn),"")</calculatedColumnFormula>
    </tableColumn>
  </tableColumns>
  <tableStyleInfo name="Utbetalingsstil" showFirstColumn="0" showLastColumn="0" showRowStripes="1" showColumnStripes="0"/>
  <extLst>
    <ext xmlns:x14="http://schemas.microsoft.com/office/spreadsheetml/2009/9/main" uri="{504A1905-F514-4f6f-8877-14C23A59335A}">
      <x14:table altTextSummary="Endre kategorinavnene i denne tabellen. Beløpet for hver kategori oppdateres automatisk. Hvis du vil legge til kategorier, kopierer du siste tabellkolonne og limer den inn til høyre for kolonnen du kopierte"/>
    </ext>
  </extLst>
</table>
</file>

<file path=xl/tables/table2.xml><?xml version="1.0" encoding="utf-8"?>
<table xmlns="http://schemas.openxmlformats.org/spreadsheetml/2006/main" id="1" name="Register" displayName="Register" ref="B2:F18" totalsRowCount="1" dataDxfId="6" totalsRowDxfId="5" headerRowCellStyle="Normal">
  <autoFilter ref="B2:F17"/>
  <tableColumns count="5">
    <tableColumn id="1" name="Dato" totalsRowLabel="Totaler" dataCellStyle="Dato"/>
    <tableColumn id="2" name="Antall" dataDxfId="4" totalsRowDxfId="3"/>
    <tableColumn id="3" name="Beskrivelse" totalsRowDxfId="2" dataCellStyle="Normal"/>
    <tableColumn id="4" name="Kategori" totalsRowDxfId="1"/>
    <tableColumn id="5" name="Beløp" totalsRowFunction="sum" totalsRowDxfId="0"/>
  </tableColumns>
  <tableStyleInfo name="Utbetalingsstil" showFirstColumn="0" showLastColumn="0" showRowStripes="1" showColumnStripes="0"/>
  <extLst>
    <ext xmlns:x14="http://schemas.microsoft.com/office/spreadsheetml/2009/9/main" uri="{504A1905-F514-4f6f-8877-14C23A59335A}">
      <x14:table altTextSummary="Angi dato, tall, beskrivelse og beløp, og velg kategori i denne tabellen"/>
    </ext>
  </extLst>
</table>
</file>

<file path=xl/theme/theme1.xml><?xml version="1.0" encoding="utf-8"?>
<a:theme xmlns:a="http://schemas.openxmlformats.org/drawingml/2006/main" name="Office Theme">
  <a:themeElements>
    <a:clrScheme name="Disbursement Journal">
      <a:dk1>
        <a:sysClr val="windowText" lastClr="000000"/>
      </a:dk1>
      <a:lt1>
        <a:sysClr val="window" lastClr="FFFFFF"/>
      </a:lt1>
      <a:dk2>
        <a:srgbClr val="343838"/>
      </a:dk2>
      <a:lt2>
        <a:srgbClr val="F7F7F5"/>
      </a:lt2>
      <a:accent1>
        <a:srgbClr val="1EB4CC"/>
      </a:accent1>
      <a:accent2>
        <a:srgbClr val="96C030"/>
      </a:accent2>
      <a:accent3>
        <a:srgbClr val="F09912"/>
      </a:accent3>
      <a:accent4>
        <a:srgbClr val="DB4D75"/>
      </a:accent4>
      <a:accent5>
        <a:srgbClr val="95519D"/>
      </a:accent5>
      <a:accent6>
        <a:srgbClr val="EBC747"/>
      </a:accent6>
      <a:hlink>
        <a:srgbClr val="00B4CC"/>
      </a:hlink>
      <a:folHlink>
        <a:srgbClr val="95519D"/>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L18"/>
  <sheetViews>
    <sheetView showGridLines="0" tabSelected="1" zoomScaleNormal="100" workbookViewId="0"/>
  </sheetViews>
  <sheetFormatPr defaultColWidth="18.25" defaultRowHeight="30" customHeight="1" x14ac:dyDescent="0.25"/>
  <cols>
    <col min="1" max="1" width="2.625" customWidth="1"/>
    <col min="12" max="12" width="2.625" customWidth="1"/>
  </cols>
  <sheetData>
    <row r="1" spans="2:12" ht="52.5" customHeight="1" x14ac:dyDescent="0.25">
      <c r="B1" s="16" t="s">
        <v>0</v>
      </c>
      <c r="C1" s="16"/>
      <c r="D1" s="17"/>
      <c r="E1" s="14" t="s">
        <v>4</v>
      </c>
      <c r="F1" s="15"/>
      <c r="G1" s="15"/>
      <c r="H1" s="15"/>
      <c r="I1" s="15"/>
      <c r="J1" s="15"/>
      <c r="K1" s="15"/>
    </row>
    <row r="2" spans="2:12" s="2" customFormat="1" ht="30" customHeight="1" x14ac:dyDescent="0.25">
      <c r="B2" s="9" t="s">
        <v>1</v>
      </c>
      <c r="C2" t="s">
        <v>2</v>
      </c>
      <c r="D2" t="s">
        <v>3</v>
      </c>
      <c r="E2" t="s">
        <v>5</v>
      </c>
      <c r="F2" t="s">
        <v>6</v>
      </c>
      <c r="G2" t="s">
        <v>7</v>
      </c>
      <c r="H2" t="s">
        <v>8</v>
      </c>
      <c r="I2" t="s">
        <v>9</v>
      </c>
      <c r="J2" t="s">
        <v>10</v>
      </c>
      <c r="K2" t="s">
        <v>11</v>
      </c>
      <c r="L2"/>
    </row>
    <row r="3" spans="2:12" s="1" customFormat="1" ht="30" customHeight="1" x14ac:dyDescent="0.25">
      <c r="B3" s="3">
        <f ca="1">IFERROR(INDEX(Register[],ROW(A1),1),"")</f>
        <v>43195</v>
      </c>
      <c r="C3" s="6">
        <f t="shared" ref="C3:K17" ca="1" si="0">IFERROR(INDIRECT("Register[@Beløp]")*(INDIRECT("Register[@Kategori]")=Kategorinavn),"")</f>
        <v>0</v>
      </c>
      <c r="D3" s="6">
        <f t="shared" ca="1" si="0"/>
        <v>0</v>
      </c>
      <c r="E3" s="6">
        <f t="shared" ca="1" si="0"/>
        <v>0</v>
      </c>
      <c r="F3" s="6">
        <f t="shared" ca="1" si="0"/>
        <v>1200</v>
      </c>
      <c r="G3" s="6">
        <f t="shared" ca="1" si="0"/>
        <v>0</v>
      </c>
      <c r="H3" s="6">
        <f t="shared" ca="1" si="0"/>
        <v>0</v>
      </c>
      <c r="I3" s="6">
        <f t="shared" ca="1" si="0"/>
        <v>0</v>
      </c>
      <c r="J3" s="6">
        <f t="shared" ca="1" si="0"/>
        <v>0</v>
      </c>
      <c r="K3" s="6">
        <f t="shared" ca="1" si="0"/>
        <v>0</v>
      </c>
      <c r="L3"/>
    </row>
    <row r="4" spans="2:12" s="1" customFormat="1" ht="30" customHeight="1" x14ac:dyDescent="0.25">
      <c r="B4" s="3">
        <f ca="1">IFERROR(INDEX(Register[],ROW(A2),1),"")</f>
        <v>43200</v>
      </c>
      <c r="C4" s="6">
        <f t="shared" ca="1" si="0"/>
        <v>0</v>
      </c>
      <c r="D4" s="6">
        <f t="shared" ca="1" si="0"/>
        <v>0</v>
      </c>
      <c r="E4" s="6">
        <f t="shared" ca="1" si="0"/>
        <v>85</v>
      </c>
      <c r="F4" s="6">
        <f t="shared" ca="1" si="0"/>
        <v>0</v>
      </c>
      <c r="G4" s="6">
        <f t="shared" ca="1" si="0"/>
        <v>0</v>
      </c>
      <c r="H4" s="6">
        <f t="shared" ca="1" si="0"/>
        <v>0</v>
      </c>
      <c r="I4" s="6">
        <f t="shared" ca="1" si="0"/>
        <v>0</v>
      </c>
      <c r="J4" s="6">
        <f t="shared" ca="1" si="0"/>
        <v>0</v>
      </c>
      <c r="K4" s="6">
        <f t="shared" ca="1" si="0"/>
        <v>0</v>
      </c>
      <c r="L4"/>
    </row>
    <row r="5" spans="2:12" s="1" customFormat="1" ht="30" customHeight="1" x14ac:dyDescent="0.25">
      <c r="B5" s="3">
        <f ca="1">IFERROR(INDEX(Register[],ROW(A3),1),"")</f>
        <v>43205</v>
      </c>
      <c r="C5" s="6">
        <f t="shared" ca="1" si="0"/>
        <v>100</v>
      </c>
      <c r="D5" s="6">
        <f t="shared" ca="1" si="0"/>
        <v>0</v>
      </c>
      <c r="E5" s="6">
        <f t="shared" ca="1" si="0"/>
        <v>0</v>
      </c>
      <c r="F5" s="6">
        <f t="shared" ca="1" si="0"/>
        <v>0</v>
      </c>
      <c r="G5" s="6">
        <f t="shared" ca="1" si="0"/>
        <v>0</v>
      </c>
      <c r="H5" s="6">
        <f t="shared" ca="1" si="0"/>
        <v>0</v>
      </c>
      <c r="I5" s="6">
        <f t="shared" ca="1" si="0"/>
        <v>0</v>
      </c>
      <c r="J5" s="6">
        <f t="shared" ca="1" si="0"/>
        <v>0</v>
      </c>
      <c r="K5" s="6">
        <f t="shared" ca="1" si="0"/>
        <v>0</v>
      </c>
      <c r="L5"/>
    </row>
    <row r="6" spans="2:12" s="1" customFormat="1" ht="30" customHeight="1" x14ac:dyDescent="0.25">
      <c r="B6" s="3">
        <f ca="1">IFERROR(INDEX(Register[],ROW(A4),1),"")</f>
        <v>43210</v>
      </c>
      <c r="C6" s="6">
        <f t="shared" ca="1" si="0"/>
        <v>0</v>
      </c>
      <c r="D6" s="6">
        <f t="shared" ca="1" si="0"/>
        <v>0</v>
      </c>
      <c r="E6" s="6">
        <f t="shared" ca="1" si="0"/>
        <v>0</v>
      </c>
      <c r="F6" s="6">
        <f t="shared" ca="1" si="0"/>
        <v>1200</v>
      </c>
      <c r="G6" s="6">
        <f t="shared" ca="1" si="0"/>
        <v>0</v>
      </c>
      <c r="H6" s="6">
        <f t="shared" ca="1" si="0"/>
        <v>0</v>
      </c>
      <c r="I6" s="6">
        <f t="shared" ca="1" si="0"/>
        <v>0</v>
      </c>
      <c r="J6" s="6">
        <f t="shared" ca="1" si="0"/>
        <v>0</v>
      </c>
      <c r="K6" s="6">
        <f t="shared" ca="1" si="0"/>
        <v>0</v>
      </c>
      <c r="L6"/>
    </row>
    <row r="7" spans="2:12" s="1" customFormat="1" ht="30" customHeight="1" x14ac:dyDescent="0.25">
      <c r="B7" s="3">
        <f ca="1">IFERROR(INDEX(Register[],ROW(A5),1),"")</f>
        <v>43215</v>
      </c>
      <c r="C7" s="6">
        <f t="shared" ca="1" si="0"/>
        <v>0</v>
      </c>
      <c r="D7" s="6">
        <f t="shared" ca="1" si="0"/>
        <v>0</v>
      </c>
      <c r="E7" s="6">
        <f t="shared" ca="1" si="0"/>
        <v>0</v>
      </c>
      <c r="F7" s="6">
        <f t="shared" ca="1" si="0"/>
        <v>99</v>
      </c>
      <c r="G7" s="6">
        <f t="shared" ca="1" si="0"/>
        <v>0</v>
      </c>
      <c r="H7" s="6">
        <f t="shared" ca="1" si="0"/>
        <v>0</v>
      </c>
      <c r="I7" s="6">
        <f t="shared" ca="1" si="0"/>
        <v>0</v>
      </c>
      <c r="J7" s="6">
        <f t="shared" ca="1" si="0"/>
        <v>0</v>
      </c>
      <c r="K7" s="6">
        <f t="shared" ca="1" si="0"/>
        <v>0</v>
      </c>
      <c r="L7"/>
    </row>
    <row r="8" spans="2:12" s="1" customFormat="1" ht="30" customHeight="1" x14ac:dyDescent="0.25">
      <c r="B8" s="3">
        <f ca="1">IFERROR(INDEX(Register[],ROW(A6),1),"")</f>
        <v>43220</v>
      </c>
      <c r="C8" s="6">
        <f t="shared" ca="1" si="0"/>
        <v>0</v>
      </c>
      <c r="D8" s="6">
        <f t="shared" ca="1" si="0"/>
        <v>0</v>
      </c>
      <c r="E8" s="6">
        <f t="shared" ca="1" si="0"/>
        <v>0</v>
      </c>
      <c r="F8" s="6">
        <f t="shared" ca="1" si="0"/>
        <v>0</v>
      </c>
      <c r="G8" s="6">
        <f t="shared" ca="1" si="0"/>
        <v>68</v>
      </c>
      <c r="H8" s="6">
        <f t="shared" ca="1" si="0"/>
        <v>0</v>
      </c>
      <c r="I8" s="6">
        <f t="shared" ca="1" si="0"/>
        <v>0</v>
      </c>
      <c r="J8" s="6">
        <f t="shared" ca="1" si="0"/>
        <v>0</v>
      </c>
      <c r="K8" s="6">
        <f t="shared" ca="1" si="0"/>
        <v>0</v>
      </c>
      <c r="L8"/>
    </row>
    <row r="9" spans="2:12" s="1" customFormat="1" ht="30" customHeight="1" x14ac:dyDescent="0.25">
      <c r="B9" s="3">
        <f ca="1">IFERROR(INDEX(Register[],ROW(A7),1),"")</f>
        <v>43225</v>
      </c>
      <c r="C9" s="6">
        <f t="shared" ca="1" si="0"/>
        <v>100</v>
      </c>
      <c r="D9" s="6">
        <f t="shared" ca="1" si="0"/>
        <v>0</v>
      </c>
      <c r="E9" s="6">
        <f t="shared" ca="1" si="0"/>
        <v>0</v>
      </c>
      <c r="F9" s="6">
        <f t="shared" ca="1" si="0"/>
        <v>0</v>
      </c>
      <c r="G9" s="6">
        <f t="shared" ca="1" si="0"/>
        <v>0</v>
      </c>
      <c r="H9" s="6">
        <f t="shared" ca="1" si="0"/>
        <v>0</v>
      </c>
      <c r="I9" s="6">
        <f t="shared" ca="1" si="0"/>
        <v>0</v>
      </c>
      <c r="J9" s="6">
        <f t="shared" ca="1" si="0"/>
        <v>0</v>
      </c>
      <c r="K9" s="6">
        <f t="shared" ca="1" si="0"/>
        <v>0</v>
      </c>
      <c r="L9"/>
    </row>
    <row r="10" spans="2:12" s="1" customFormat="1" ht="30" customHeight="1" x14ac:dyDescent="0.25">
      <c r="B10" s="3">
        <f ca="1">IFERROR(INDEX(Register[],ROW(A8),1),"")</f>
        <v>43230</v>
      </c>
      <c r="C10" s="6">
        <f t="shared" ca="1" si="0"/>
        <v>0</v>
      </c>
      <c r="D10" s="6">
        <f t="shared" ca="1" si="0"/>
        <v>345</v>
      </c>
      <c r="E10" s="6">
        <f t="shared" ca="1" si="0"/>
        <v>0</v>
      </c>
      <c r="F10" s="6">
        <f t="shared" ca="1" si="0"/>
        <v>0</v>
      </c>
      <c r="G10" s="6">
        <f t="shared" ca="1" si="0"/>
        <v>0</v>
      </c>
      <c r="H10" s="6">
        <f t="shared" ca="1" si="0"/>
        <v>0</v>
      </c>
      <c r="I10" s="6">
        <f t="shared" ca="1" si="0"/>
        <v>0</v>
      </c>
      <c r="J10" s="6">
        <f t="shared" ca="1" si="0"/>
        <v>0</v>
      </c>
      <c r="K10" s="6">
        <f t="shared" ca="1" si="0"/>
        <v>0</v>
      </c>
      <c r="L10"/>
    </row>
    <row r="11" spans="2:12" s="1" customFormat="1" ht="30" customHeight="1" x14ac:dyDescent="0.25">
      <c r="B11" s="3">
        <f ca="1">IFERROR(INDEX(Register[],ROW(A9),1),"")</f>
        <v>43235</v>
      </c>
      <c r="C11" s="6">
        <f t="shared" ca="1" si="0"/>
        <v>0</v>
      </c>
      <c r="D11" s="6">
        <f t="shared" ca="1" si="0"/>
        <v>0</v>
      </c>
      <c r="E11" s="6">
        <f t="shared" ca="1" si="0"/>
        <v>0</v>
      </c>
      <c r="F11" s="6">
        <f t="shared" ca="1" si="0"/>
        <v>1200</v>
      </c>
      <c r="G11" s="6">
        <f t="shared" ca="1" si="0"/>
        <v>0</v>
      </c>
      <c r="H11" s="6">
        <f t="shared" ca="1" si="0"/>
        <v>0</v>
      </c>
      <c r="I11" s="6">
        <f t="shared" ca="1" si="0"/>
        <v>0</v>
      </c>
      <c r="J11" s="6">
        <f t="shared" ca="1" si="0"/>
        <v>0</v>
      </c>
      <c r="K11" s="6">
        <f t="shared" ca="1" si="0"/>
        <v>0</v>
      </c>
      <c r="L11"/>
    </row>
    <row r="12" spans="2:12" s="1" customFormat="1" ht="30" customHeight="1" x14ac:dyDescent="0.25">
      <c r="B12" s="3">
        <f ca="1">IFERROR(INDEX(Register[],ROW(A10),1),"")</f>
        <v>43240</v>
      </c>
      <c r="C12" s="6">
        <f t="shared" ca="1" si="0"/>
        <v>0</v>
      </c>
      <c r="D12" s="6">
        <f t="shared" ca="1" si="0"/>
        <v>0</v>
      </c>
      <c r="E12" s="6">
        <f t="shared" ca="1" si="0"/>
        <v>74</v>
      </c>
      <c r="F12" s="6">
        <f t="shared" ca="1" si="0"/>
        <v>0</v>
      </c>
      <c r="G12" s="6">
        <f t="shared" ca="1" si="0"/>
        <v>0</v>
      </c>
      <c r="H12" s="6">
        <f t="shared" ca="1" si="0"/>
        <v>0</v>
      </c>
      <c r="I12" s="6">
        <f t="shared" ca="1" si="0"/>
        <v>0</v>
      </c>
      <c r="J12" s="6">
        <f t="shared" ca="1" si="0"/>
        <v>0</v>
      </c>
      <c r="K12" s="6">
        <f t="shared" ca="1" si="0"/>
        <v>0</v>
      </c>
      <c r="L12"/>
    </row>
    <row r="13" spans="2:12" s="1" customFormat="1" ht="30" customHeight="1" x14ac:dyDescent="0.25">
      <c r="B13" s="3">
        <f ca="1">IFERROR(INDEX(Register[],ROW(A11),1),"")</f>
        <v>43245</v>
      </c>
      <c r="C13" s="6">
        <f t="shared" ca="1" si="0"/>
        <v>0</v>
      </c>
      <c r="D13" s="6">
        <f t="shared" ca="1" si="0"/>
        <v>0</v>
      </c>
      <c r="E13" s="6">
        <f t="shared" ca="1" si="0"/>
        <v>0</v>
      </c>
      <c r="F13" s="6">
        <f t="shared" ca="1" si="0"/>
        <v>0</v>
      </c>
      <c r="G13" s="6">
        <f t="shared" ca="1" si="0"/>
        <v>123</v>
      </c>
      <c r="H13" s="6">
        <f t="shared" ca="1" si="0"/>
        <v>0</v>
      </c>
      <c r="I13" s="6">
        <f t="shared" ca="1" si="0"/>
        <v>0</v>
      </c>
      <c r="J13" s="6">
        <f t="shared" ca="1" si="0"/>
        <v>0</v>
      </c>
      <c r="K13" s="6">
        <f t="shared" ca="1" si="0"/>
        <v>0</v>
      </c>
      <c r="L13"/>
    </row>
    <row r="14" spans="2:12" s="1" customFormat="1" ht="30" customHeight="1" x14ac:dyDescent="0.25">
      <c r="B14" s="3">
        <f ca="1">IFERROR(INDEX(Register[],ROW(A12),1),"")</f>
        <v>43250</v>
      </c>
      <c r="C14" s="6">
        <f t="shared" ca="1" si="0"/>
        <v>0</v>
      </c>
      <c r="D14" s="6">
        <f t="shared" ca="1" si="0"/>
        <v>99</v>
      </c>
      <c r="E14" s="6">
        <f t="shared" ca="1" si="0"/>
        <v>0</v>
      </c>
      <c r="F14" s="6">
        <f t="shared" ca="1" si="0"/>
        <v>0</v>
      </c>
      <c r="G14" s="6">
        <f t="shared" ca="1" si="0"/>
        <v>0</v>
      </c>
      <c r="H14" s="6">
        <f t="shared" ca="1" si="0"/>
        <v>0</v>
      </c>
      <c r="I14" s="6">
        <f t="shared" ca="1" si="0"/>
        <v>0</v>
      </c>
      <c r="J14" s="6">
        <f t="shared" ca="1" si="0"/>
        <v>0</v>
      </c>
      <c r="K14" s="6">
        <f t="shared" ca="1" si="0"/>
        <v>0</v>
      </c>
      <c r="L14"/>
    </row>
    <row r="15" spans="2:12" s="1" customFormat="1" ht="30" customHeight="1" x14ac:dyDescent="0.25">
      <c r="B15" s="3">
        <f ca="1">IFERROR(INDEX(Register[],ROW(A13),1),"")</f>
        <v>43255</v>
      </c>
      <c r="C15" s="6">
        <f t="shared" ca="1" si="0"/>
        <v>100</v>
      </c>
      <c r="D15" s="6">
        <f t="shared" ca="1" si="0"/>
        <v>0</v>
      </c>
      <c r="E15" s="6">
        <f t="shared" ca="1" si="0"/>
        <v>0</v>
      </c>
      <c r="F15" s="6">
        <f t="shared" ca="1" si="0"/>
        <v>0</v>
      </c>
      <c r="G15" s="6">
        <f t="shared" ca="1" si="0"/>
        <v>0</v>
      </c>
      <c r="H15" s="6">
        <f t="shared" ca="1" si="0"/>
        <v>0</v>
      </c>
      <c r="I15" s="6">
        <f t="shared" ca="1" si="0"/>
        <v>0</v>
      </c>
      <c r="J15" s="6">
        <f t="shared" ca="1" si="0"/>
        <v>0</v>
      </c>
      <c r="K15" s="6">
        <f t="shared" ca="1" si="0"/>
        <v>0</v>
      </c>
      <c r="L15"/>
    </row>
    <row r="16" spans="2:12" s="1" customFormat="1" ht="30" customHeight="1" x14ac:dyDescent="0.25">
      <c r="B16" s="3">
        <f ca="1">IFERROR(INDEX(Register[],ROW(A14),1),"")</f>
        <v>43260</v>
      </c>
      <c r="C16" s="6">
        <f t="shared" ca="1" si="0"/>
        <v>0</v>
      </c>
      <c r="D16" s="6">
        <f t="shared" ca="1" si="0"/>
        <v>0</v>
      </c>
      <c r="E16" s="6">
        <f t="shared" ca="1" si="0"/>
        <v>0</v>
      </c>
      <c r="F16" s="6">
        <f t="shared" ca="1" si="0"/>
        <v>1200</v>
      </c>
      <c r="G16" s="6">
        <f t="shared" ca="1" si="0"/>
        <v>0</v>
      </c>
      <c r="H16" s="6">
        <f t="shared" ca="1" si="0"/>
        <v>0</v>
      </c>
      <c r="I16" s="6">
        <f t="shared" ca="1" si="0"/>
        <v>0</v>
      </c>
      <c r="J16" s="6">
        <f t="shared" ca="1" si="0"/>
        <v>0</v>
      </c>
      <c r="K16" s="6">
        <f t="shared" ca="1" si="0"/>
        <v>0</v>
      </c>
      <c r="L16"/>
    </row>
    <row r="17" spans="2:12" s="1" customFormat="1" ht="30" customHeight="1" x14ac:dyDescent="0.25">
      <c r="B17" s="3">
        <f ca="1">IFERROR(INDEX(Register[],ROW(A15),1),"")</f>
        <v>43265</v>
      </c>
      <c r="C17" s="6">
        <f t="shared" ca="1" si="0"/>
        <v>0</v>
      </c>
      <c r="D17" s="6">
        <f t="shared" ca="1" si="0"/>
        <v>128</v>
      </c>
      <c r="E17" s="6">
        <f t="shared" ca="1" si="0"/>
        <v>0</v>
      </c>
      <c r="F17" s="6">
        <f t="shared" ca="1" si="0"/>
        <v>0</v>
      </c>
      <c r="G17" s="6">
        <f t="shared" ca="1" si="0"/>
        <v>0</v>
      </c>
      <c r="H17" s="6">
        <f t="shared" ca="1" si="0"/>
        <v>0</v>
      </c>
      <c r="I17" s="6">
        <f t="shared" ca="1" si="0"/>
        <v>0</v>
      </c>
      <c r="J17" s="6">
        <f t="shared" ca="1" si="0"/>
        <v>0</v>
      </c>
      <c r="K17" s="6">
        <f t="shared" ca="1" si="0"/>
        <v>0</v>
      </c>
      <c r="L17"/>
    </row>
    <row r="18" spans="2:12" ht="30" customHeight="1" x14ac:dyDescent="0.25">
      <c r="B18" s="10"/>
      <c r="C18" s="10">
        <f ca="1">SUBTOTAL(109,Utbetalingssammendrag[Bilforsikring])</f>
        <v>300</v>
      </c>
      <c r="D18" s="10">
        <f ca="1">SUBTOTAL(109,Utbetalingssammendrag[Kontorutstyr])</f>
        <v>572</v>
      </c>
      <c r="E18" s="10">
        <f ca="1">SUBTOTAL(109,Utbetalingssammendrag[Elektrisitet])</f>
        <v>159</v>
      </c>
      <c r="F18" s="10">
        <f ca="1">SUBTOTAL(109,Utbetalingssammendrag[Boliglån])</f>
        <v>4899</v>
      </c>
      <c r="G18" s="10">
        <f ca="1">SUBTOTAL(109,Utbetalingssammendrag[Telefon])</f>
        <v>191</v>
      </c>
      <c r="H18" s="10">
        <f ca="1">SUBTOTAL(109,Utbetalingssammendrag[Tom 1])</f>
        <v>0</v>
      </c>
      <c r="I18" s="10">
        <f ca="1">SUBTOTAL(109,Utbetalingssammendrag[Tom 2])</f>
        <v>0</v>
      </c>
      <c r="J18" s="10">
        <f ca="1">SUBTOTAL(109,Utbetalingssammendrag[Tom 3])</f>
        <v>0</v>
      </c>
      <c r="K18" s="10">
        <f ca="1">SUBTOTAL(109,Utbetalingssammendrag[Tom 4])</f>
        <v>0</v>
      </c>
    </row>
  </sheetData>
  <dataConsolidate/>
  <mergeCells count="2">
    <mergeCell ref="E1:K1"/>
    <mergeCell ref="B1:D1"/>
  </mergeCells>
  <dataValidations count="5">
    <dataValidation allowBlank="1" showInputMessage="1" showErrorMessage="1" prompt="Opprett en utbetalingsjournal i denne arbeidsboken. Endre kategorier i en tabell i dette regnearket. Instruksjonene står i celle E1" sqref="A1"/>
    <dataValidation allowBlank="1" showInputMessage="1" showErrorMessage="1" prompt="Tilpass kategoriene i denne raden for å oppdatere kategoriene i Utbetalingsjournal-regnearket. Kolonnebeløpene oppdateres automatisk" sqref="C2"/>
    <dataValidation allowBlank="1" showInputMessage="1" showErrorMessage="1" prompt="Beløpet for denne kategorien oppdateres automatisk i denne kolonnen under denne overskriften" sqref="D2:K2"/>
    <dataValidation allowBlank="1" showInputMessage="1" showErrorMessage="1" prompt="Tittelen på dette regnearket er i denne cellen. Utbetalingsbeløpet for hver kategori oppdateres automatisk i tabellen nedenfor" sqref="B1:D1"/>
    <dataValidation allowBlank="1" showInputMessage="1" showErrorMessage="1" prompt="Datoer som oppdateres automatisk fra en regneark med utbetalingsjournal. Tilpass kategorier i celler til høyre. Bruk overskriftsfiltre til å finne bestemte oppføringer" sqref="B2"/>
  </dataValidations>
  <printOptions horizontalCentered="1"/>
  <pageMargins left="0.5" right="0.5" top="0.75" bottom="0.75" header="0.3" footer="0.3"/>
  <pageSetup paperSize="9" fitToHeight="0" orientation="landscape" r:id="rId1"/>
  <headerFooter differentFirst="1">
    <oddFooter>Page &amp;P of &amp;N</oddFooter>
  </headerFooter>
  <ignoredErrors>
    <ignoredError sqref="B3:B17" emptyCellReference="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F18"/>
  <sheetViews>
    <sheetView showGridLines="0" zoomScaleNormal="100" workbookViewId="0"/>
  </sheetViews>
  <sheetFormatPr defaultColWidth="18.25" defaultRowHeight="30" customHeight="1" x14ac:dyDescent="0.25"/>
  <cols>
    <col min="1" max="1" width="2.625" customWidth="1"/>
    <col min="2" max="2" width="14.375" customWidth="1"/>
    <col min="3" max="3" width="11.75" customWidth="1"/>
    <col min="4" max="4" width="26.5" customWidth="1"/>
    <col min="7" max="7" width="2.625" customWidth="1"/>
  </cols>
  <sheetData>
    <row r="1" spans="2:6" ht="52.5" customHeight="1" x14ac:dyDescent="0.25">
      <c r="B1" s="16" t="s">
        <v>12</v>
      </c>
      <c r="C1" s="16"/>
      <c r="D1" s="16"/>
    </row>
    <row r="2" spans="2:6" s="2" customFormat="1" ht="30" customHeight="1" x14ac:dyDescent="0.25">
      <c r="B2" t="s">
        <v>1</v>
      </c>
      <c r="C2" t="s">
        <v>14</v>
      </c>
      <c r="D2" t="s">
        <v>16</v>
      </c>
      <c r="E2" t="s">
        <v>22</v>
      </c>
      <c r="F2" t="s">
        <v>23</v>
      </c>
    </row>
    <row r="3" spans="2:6" s="1" customFormat="1" ht="30" customHeight="1" x14ac:dyDescent="0.25">
      <c r="B3" s="3">
        <f ca="1">TODAY()-70</f>
        <v>43195</v>
      </c>
      <c r="C3" s="11" t="s">
        <v>15</v>
      </c>
      <c r="D3" t="s">
        <v>17</v>
      </c>
      <c r="E3" s="4" t="s">
        <v>6</v>
      </c>
      <c r="F3" s="6">
        <v>1200</v>
      </c>
    </row>
    <row r="4" spans="2:6" s="1" customFormat="1" ht="30" customHeight="1" x14ac:dyDescent="0.25">
      <c r="B4" s="3">
        <f ca="1">TODAY()-65</f>
        <v>43200</v>
      </c>
      <c r="C4" s="11">
        <v>101</v>
      </c>
      <c r="D4" t="s">
        <v>18</v>
      </c>
      <c r="E4" s="4" t="s">
        <v>5</v>
      </c>
      <c r="F4" s="6">
        <v>85</v>
      </c>
    </row>
    <row r="5" spans="2:6" s="1" customFormat="1" ht="30" customHeight="1" x14ac:dyDescent="0.25">
      <c r="B5" s="3">
        <f ca="1">TODAY()-60</f>
        <v>43205</v>
      </c>
      <c r="C5" s="11">
        <v>102</v>
      </c>
      <c r="D5" t="s">
        <v>19</v>
      </c>
      <c r="E5" s="4" t="s">
        <v>2</v>
      </c>
      <c r="F5" s="6">
        <v>100</v>
      </c>
    </row>
    <row r="6" spans="2:6" s="1" customFormat="1" ht="30" customHeight="1" x14ac:dyDescent="0.25">
      <c r="B6" s="3">
        <f ca="1">TODAY()-55</f>
        <v>43210</v>
      </c>
      <c r="C6" s="11">
        <v>103</v>
      </c>
      <c r="D6" t="s">
        <v>17</v>
      </c>
      <c r="E6" s="4" t="s">
        <v>6</v>
      </c>
      <c r="F6" s="6">
        <v>1200</v>
      </c>
    </row>
    <row r="7" spans="2:6" s="1" customFormat="1" ht="30" customHeight="1" x14ac:dyDescent="0.25">
      <c r="B7" s="3">
        <f ca="1">TODAY()-50</f>
        <v>43215</v>
      </c>
      <c r="C7" s="11">
        <v>104</v>
      </c>
      <c r="D7" t="s">
        <v>18</v>
      </c>
      <c r="E7" s="4" t="s">
        <v>6</v>
      </c>
      <c r="F7" s="6">
        <v>99</v>
      </c>
    </row>
    <row r="8" spans="2:6" s="1" customFormat="1" ht="30" customHeight="1" x14ac:dyDescent="0.25">
      <c r="B8" s="3">
        <f ca="1">TODAY()-45</f>
        <v>43220</v>
      </c>
      <c r="C8" s="11">
        <v>105</v>
      </c>
      <c r="D8" t="s">
        <v>20</v>
      </c>
      <c r="E8" s="4" t="s">
        <v>7</v>
      </c>
      <c r="F8" s="6">
        <v>68</v>
      </c>
    </row>
    <row r="9" spans="2:6" s="1" customFormat="1" ht="30" customHeight="1" x14ac:dyDescent="0.25">
      <c r="B9" s="3">
        <f ca="1">TODAY()-40</f>
        <v>43225</v>
      </c>
      <c r="C9" s="11">
        <v>106</v>
      </c>
      <c r="D9" t="s">
        <v>19</v>
      </c>
      <c r="E9" s="4" t="s">
        <v>2</v>
      </c>
      <c r="F9" s="6">
        <v>100</v>
      </c>
    </row>
    <row r="10" spans="2:6" s="1" customFormat="1" ht="30" customHeight="1" x14ac:dyDescent="0.25">
      <c r="B10" s="3">
        <f ca="1">TODAY()-35</f>
        <v>43230</v>
      </c>
      <c r="C10" s="11">
        <v>107</v>
      </c>
      <c r="D10" t="s">
        <v>21</v>
      </c>
      <c r="E10" s="4" t="s">
        <v>3</v>
      </c>
      <c r="F10" s="6">
        <v>345</v>
      </c>
    </row>
    <row r="11" spans="2:6" s="1" customFormat="1" ht="30" customHeight="1" x14ac:dyDescent="0.25">
      <c r="B11" s="3">
        <f ca="1">TODAY()-30</f>
        <v>43235</v>
      </c>
      <c r="C11" s="11">
        <v>110</v>
      </c>
      <c r="D11" t="s">
        <v>17</v>
      </c>
      <c r="E11" s="4" t="s">
        <v>6</v>
      </c>
      <c r="F11" s="6">
        <v>1200</v>
      </c>
    </row>
    <row r="12" spans="2:6" s="1" customFormat="1" ht="30" customHeight="1" x14ac:dyDescent="0.25">
      <c r="B12" s="3">
        <f ca="1">TODAY()-25</f>
        <v>43240</v>
      </c>
      <c r="C12" s="12">
        <v>111</v>
      </c>
      <c r="D12" t="s">
        <v>18</v>
      </c>
      <c r="E12" s="5" t="s">
        <v>5</v>
      </c>
      <c r="F12" s="6">
        <v>74</v>
      </c>
    </row>
    <row r="13" spans="2:6" s="1" customFormat="1" ht="30" customHeight="1" x14ac:dyDescent="0.25">
      <c r="B13" s="3">
        <f ca="1">TODAY()-20</f>
        <v>43245</v>
      </c>
      <c r="C13" s="11">
        <v>108</v>
      </c>
      <c r="D13" t="s">
        <v>20</v>
      </c>
      <c r="E13" s="4" t="s">
        <v>7</v>
      </c>
      <c r="F13" s="6">
        <v>123</v>
      </c>
    </row>
    <row r="14" spans="2:6" s="1" customFormat="1" ht="30" customHeight="1" x14ac:dyDescent="0.25">
      <c r="B14" s="3">
        <f ca="1">TODAY()-15</f>
        <v>43250</v>
      </c>
      <c r="C14" s="12">
        <v>109</v>
      </c>
      <c r="D14" t="s">
        <v>21</v>
      </c>
      <c r="E14" s="5" t="s">
        <v>3</v>
      </c>
      <c r="F14" s="6">
        <v>99</v>
      </c>
    </row>
    <row r="15" spans="2:6" s="1" customFormat="1" ht="30" customHeight="1" x14ac:dyDescent="0.25">
      <c r="B15" s="3">
        <f ca="1">TODAY()-10</f>
        <v>43255</v>
      </c>
      <c r="C15" s="12">
        <v>112</v>
      </c>
      <c r="D15" t="s">
        <v>19</v>
      </c>
      <c r="E15" s="5" t="s">
        <v>2</v>
      </c>
      <c r="F15" s="6">
        <v>100</v>
      </c>
    </row>
    <row r="16" spans="2:6" s="1" customFormat="1" ht="30" customHeight="1" x14ac:dyDescent="0.25">
      <c r="B16" s="3">
        <f ca="1">TODAY()-5</f>
        <v>43260</v>
      </c>
      <c r="C16" s="12">
        <v>113</v>
      </c>
      <c r="D16" t="s">
        <v>17</v>
      </c>
      <c r="E16" s="5" t="s">
        <v>6</v>
      </c>
      <c r="F16" s="6">
        <v>1200</v>
      </c>
    </row>
    <row r="17" spans="2:6" s="1" customFormat="1" ht="30" customHeight="1" x14ac:dyDescent="0.25">
      <c r="B17" s="3">
        <f ca="1">TODAY()</f>
        <v>43265</v>
      </c>
      <c r="C17" s="12">
        <v>114</v>
      </c>
      <c r="D17" t="s">
        <v>21</v>
      </c>
      <c r="E17" s="5" t="s">
        <v>3</v>
      </c>
      <c r="F17" s="6">
        <v>128</v>
      </c>
    </row>
    <row r="18" spans="2:6" ht="30" customHeight="1" x14ac:dyDescent="0.25">
      <c r="B18" s="8" t="s">
        <v>13</v>
      </c>
      <c r="C18" s="7"/>
      <c r="D18" s="7"/>
      <c r="E18" s="7"/>
      <c r="F18" s="13">
        <f>SUBTOTAL(109,Register[Beløp])</f>
        <v>6121</v>
      </c>
    </row>
  </sheetData>
  <dataConsolidate/>
  <mergeCells count="1">
    <mergeCell ref="B1:D1"/>
  </mergeCells>
  <dataValidations count="8">
    <dataValidation allowBlank="1" showInputMessage="1" showErrorMessage="1" prompt="Opprett en utbetalingsjournal i dette regnearket. Skriv inn utbetalingsdetaljer i registreringstabellen" sqref="A1"/>
    <dataValidation allowBlank="1" showInputMessage="1" showErrorMessage="1" prompt="Skriv inn dato i denne kolonnen under denne overskriften. Bruk overskriftsfiltre til å finne bestemte oppføringer" sqref="B2"/>
    <dataValidation allowBlank="1" showInputMessage="1" showErrorMessage="1" prompt="Skriv inn antall i denne kolonnen under denne overskriften" sqref="C2"/>
    <dataValidation allowBlank="1" showInputMessage="1" showErrorMessage="1" prompt="Skriv inn beskrivelse i denne kolonnen under denne overskriften" sqref="D2"/>
    <dataValidation allowBlank="1" showInputMessage="1" showErrorMessage="1" prompt="Velg kategori i denne kolonnen under denne overskriften. Trykk på ALT+PIL NED for alternativer, og trykk deretter på PIL NED og ENTER for å velge" sqref="E2"/>
    <dataValidation allowBlank="1" showInputMessage="1" showErrorMessage="1" prompt="Skriv inn beløp i denne kolonnen under denne overskriften" sqref="F2"/>
    <dataValidation allowBlank="1" showInputMessage="1" showErrorMessage="1" prompt="Tittelen på dette regnearket er i denne cellen" sqref="B1:D1"/>
    <dataValidation type="list" errorStyle="warning" allowBlank="1" showInputMessage="1" showErrorMessage="1" error="Velg kategori fra listen. Velg AVBRYT, trykk på ALT+PIL NED for alternativer, og trykk deretter på PIL NED og ENTER for å velge" sqref="E3:E17">
      <formula1>Kategorier</formula1>
    </dataValidation>
  </dataValidations>
  <printOptions horizontalCentered="1"/>
  <pageMargins left="0.5" right="0.5" top="0.75" bottom="0.75" header="0.3" footer="0.3"/>
  <pageSetup paperSize="9" fitToHeight="0" orientation="portrait" r:id="rId1"/>
  <headerFooter differentFirst="1">
    <oddFooter>Page &amp;P of &amp;N</oddFooter>
  </headerFooter>
  <ignoredErrors>
    <ignoredError sqref="C3"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Utbetalingssammendrag</vt:lpstr>
      <vt:lpstr>Utbetalingsjournal</vt:lpstr>
      <vt:lpstr>Utbetalingssammendrag!Kategorinavn</vt:lpstr>
      <vt:lpstr>Utbetalingsjournal!Print_Titles</vt:lpstr>
      <vt:lpstr>Utbetalingssammendrag!Print_Titles</vt:lpstr>
      <vt:lpstr>Tittel1</vt:lpstr>
      <vt:lpstr>Tittel2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2018-06-14T05:27:16Z</dcterms:created>
  <dcterms:modified xsi:type="dcterms:W3CDTF">2018-06-14T05:27:16Z</dcterms:modified>
</cp:coreProperties>
</file>