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61021_Accessibility_Templates_Batch3\04_PreDTP_Done\nb-NO\"/>
    </mc:Choice>
  </mc:AlternateContent>
  <bookViews>
    <workbookView xWindow="0" yWindow="0" windowWidth="34360" windowHeight="13330"/>
  </bookViews>
  <sheets>
    <sheet name="Lagerets beholdningsliste" sheetId="2" r:id="rId1"/>
    <sheet name="Plukkliste for beholdning" sheetId="11" r:id="rId2"/>
    <sheet name="Hyllesøk" sheetId="9" r:id="rId3"/>
  </sheets>
  <definedNames>
    <definedName name="BinNumber">Hyllesøk!$B$5:$B$11</definedName>
    <definedName name="ColumnTitle1">'Lagerets beholdningsliste'!$B$4</definedName>
    <definedName name="ColumnTitle2">'Plukkliste for beholdning'!$B$4</definedName>
    <definedName name="ColumnTitle3">Hyllesøk!$B$4</definedName>
    <definedName name="SKULookup">'Lagerets beholdningsliste'!$B$5:$B$15</definedName>
    <definedName name="_xlnm.Print_Titles" localSheetId="2">Hyllesøk!$4:$4</definedName>
    <definedName name="_xlnm.Print_Titles" localSheetId="0">'Lagerets beholdningsliste'!$4:$4</definedName>
    <definedName name="_xlnm.Print_Titles" localSheetId="1">'Plukkliste for beholdning'!$4:$4</definedName>
  </definedNames>
  <calcPr calcId="162913"/>
</workbook>
</file>

<file path=xl/calcChain.xml><?xml version="1.0" encoding="utf-8"?>
<calcChain xmlns="http://schemas.openxmlformats.org/spreadsheetml/2006/main">
  <c r="B3" i="2" l="1"/>
  <c r="C3" i="2"/>
  <c r="D3" i="2"/>
  <c r="E5" i="2" l="1"/>
  <c r="E6" i="2"/>
  <c r="E7" i="2"/>
  <c r="I9" i="11" s="1"/>
  <c r="E8" i="2"/>
  <c r="E9" i="2"/>
  <c r="E10" i="2"/>
  <c r="E11" i="2"/>
  <c r="I7" i="11" s="1"/>
  <c r="E12" i="2"/>
  <c r="E13" i="2"/>
  <c r="E14" i="2"/>
  <c r="E15" i="2"/>
  <c r="I8" i="11"/>
  <c r="H5" i="11"/>
  <c r="H6" i="11"/>
  <c r="H7" i="11"/>
  <c r="H8" i="11"/>
  <c r="H9" i="11"/>
  <c r="G5" i="11"/>
  <c r="G6" i="11"/>
  <c r="G7" i="11"/>
  <c r="G8" i="11"/>
  <c r="G9" i="11"/>
  <c r="F5" i="11"/>
  <c r="F6" i="11"/>
  <c r="F7" i="11"/>
  <c r="F8" i="11"/>
  <c r="F9" i="11"/>
  <c r="E5" i="11"/>
  <c r="E6" i="11"/>
  <c r="E7" i="11"/>
  <c r="E8" i="11"/>
  <c r="E9" i="11"/>
  <c r="K5" i="2"/>
  <c r="K6" i="2"/>
  <c r="K7" i="2"/>
  <c r="K8" i="2"/>
  <c r="K9" i="2"/>
  <c r="K10" i="2"/>
  <c r="K11" i="2"/>
  <c r="K12" i="2"/>
  <c r="K13" i="2"/>
  <c r="K14" i="2"/>
  <c r="K15" i="2"/>
  <c r="J5" i="2"/>
  <c r="J6" i="2"/>
  <c r="J7" i="2"/>
  <c r="J8" i="2"/>
  <c r="J9" i="2"/>
  <c r="J10" i="2"/>
  <c r="J11" i="2"/>
  <c r="J12" i="2"/>
  <c r="J13" i="2"/>
  <c r="J14" i="2"/>
  <c r="J15" i="2"/>
  <c r="I5" i="11"/>
  <c r="I6" i="11"/>
</calcChain>
</file>

<file path=xl/sharedStrings.xml><?xml version="1.0" encoding="utf-8"?>
<sst xmlns="http://schemas.openxmlformats.org/spreadsheetml/2006/main" count="110" uniqueCount="67">
  <si>
    <t>LAGERETS BEHOLDNINGSLISTE</t>
  </si>
  <si>
    <t>TOTAL BEHOLDNINGSVERDI: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</si>
  <si>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</si>
  <si>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</si>
  <si>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</si>
  <si>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</si>
  <si>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</si>
  <si>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</si>
  <si>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</si>
  <si>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</si>
  <si>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</si>
  <si>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</si>
  <si>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</si>
  <si>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</si>
  <si>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BEHOLDNINGELEMENTER:</t>
  </si>
  <si>
    <t>BESKRIVELSE</t>
  </si>
  <si>
    <t>Vare 1</t>
  </si>
  <si>
    <t>Vare 2</t>
  </si>
  <si>
    <t>Vare 3</t>
  </si>
  <si>
    <t>Vare 4</t>
  </si>
  <si>
    <t>Vare 5</t>
  </si>
  <si>
    <t>Vare 6</t>
  </si>
  <si>
    <t>Vare 7</t>
  </si>
  <si>
    <t>Vare 8</t>
  </si>
  <si>
    <t>Vare 9</t>
  </si>
  <si>
    <t>Vare 10</t>
  </si>
  <si>
    <t>Vare 11</t>
  </si>
  <si>
    <t>HYLLETELLING:</t>
  </si>
  <si>
    <t>HYLLE #</t>
  </si>
  <si>
    <t>T345</t>
  </si>
  <si>
    <t>T5789</t>
  </si>
  <si>
    <t>T9876</t>
  </si>
  <si>
    <t>T098</t>
  </si>
  <si>
    <t>T349</t>
  </si>
  <si>
    <t>T9875</t>
  </si>
  <si>
    <t>PLUKKLISTE FOR BEHOLDNING</t>
  </si>
  <si>
    <t>PLASSERING</t>
  </si>
  <si>
    <t>HYLLESØK</t>
  </si>
  <si>
    <t>ENHET</t>
  </si>
  <si>
    <t>Hver</t>
  </si>
  <si>
    <t>Boks (10 ct)</t>
  </si>
  <si>
    <t>Pakke (5 ct)</t>
  </si>
  <si>
    <t>ANTALL</t>
  </si>
  <si>
    <t>GJENBESTILLINGSANTALL</t>
  </si>
  <si>
    <t>KOSTNAD</t>
  </si>
  <si>
    <t>BEHOLDNINGSVERDI:</t>
  </si>
  <si>
    <t>GJENBESTILLE</t>
  </si>
  <si>
    <t>ORDRE #</t>
  </si>
  <si>
    <t>TP001-1</t>
  </si>
  <si>
    <t>PLUKKANTALL</t>
  </si>
  <si>
    <t>ANTALL TILGJENGELIG</t>
  </si>
  <si>
    <t>BESKRIVELSE AV ELEMENT</t>
  </si>
  <si>
    <t>Stor hylle</t>
  </si>
  <si>
    <t>Liten hylle</t>
  </si>
  <si>
    <t>Middels hylle</t>
  </si>
  <si>
    <t>Rad 2, spor 1</t>
  </si>
  <si>
    <t>Rad 1, spor 1</t>
  </si>
  <si>
    <t>Rad 3, spor 2</t>
  </si>
  <si>
    <t>Rad 3, spor 1</t>
  </si>
  <si>
    <t>Rad 1, spor 2</t>
  </si>
  <si>
    <t>Rad 4, spor 5</t>
  </si>
  <si>
    <t>Rad 2, spor 2</t>
  </si>
  <si>
    <t>BREDDE</t>
  </si>
  <si>
    <t>HØYDE</t>
  </si>
  <si>
    <t>LENGDE</t>
  </si>
  <si>
    <t>HYLLE SØK</t>
  </si>
  <si>
    <r>
      <t>TØM</t>
    </r>
    <r>
      <rPr>
        <sz val="10"/>
        <color theme="4" tint="-0.499984740745262"/>
        <rFont val="Franklin Gothic Medium"/>
        <family val="2"/>
        <scheme val="minor"/>
      </rPr>
      <t xml:space="preserve"> </t>
    </r>
    <r>
      <rPr>
        <sz val="11"/>
        <color theme="4" tint="-0.499984740745262"/>
        <rFont val="Franklin Gothic Medium"/>
        <family val="2"/>
        <scheme val="minor"/>
      </rPr>
      <t xml:space="preserve"> PLUK</t>
    </r>
    <r>
      <rPr>
        <sz val="10"/>
        <color theme="4" tint="-0.499984740745262"/>
        <rFont val="Franklin Gothic Medium"/>
        <family val="2"/>
        <scheme val="minor"/>
      </rPr>
      <t xml:space="preserve"> </t>
    </r>
    <r>
      <rPr>
        <sz val="11"/>
        <color theme="4" tint="-0.499984740745262"/>
        <rFont val="Franklin Gothic Medium"/>
        <family val="2"/>
        <scheme val="minor"/>
      </rPr>
      <t>K LISTE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</si>
</sst>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kr&quot;\ #,##0.00;&quot;kr&quot;\ \-#,##0.00"/>
    <numFmt numFmtId="164" formatCode="&quot;$&quot;#,##0.00_);\(&quot;$&quot;#,##0.00\)"/>
    <numFmt numFmtId="165" formatCode="&quot;Reorder&quot;;&quot;&quot;;&quot;&quot;"/>
    <numFmt numFmtId="166" formatCode="&quot;&quot;;&quot;&quot;;&quot;Clear Pick List Selected in B2&quot;"/>
    <numFmt numFmtId="167" formatCode="&quot;Pick List was cleared&quot;;&quot;&quot;;&quot;Pick List was not cleared&quot;"/>
    <numFmt numFmtId="168" formatCode="&quot;Gjenbestille&quot;;&quot;&quot;;&quot;&quot;"/>
    <numFmt numFmtId="169" formatCode="&quot;kr&quot;\ #,##0.00"/>
  </numFmts>
  <fonts count="14" x14ac:knownFonts="1">
    <font>
      <sz val="11"/>
      <color theme="3" tint="0.14993743705557422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0"/>
      <color theme="4" tint="-0.499984740745262"/>
      <name val="Franklin Gothic Medium"/>
      <family val="2"/>
      <scheme val="minor"/>
    </font>
    <font>
      <sz val="11"/>
      <color rgb="FFFFFFFF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ck">
        <color theme="0"/>
      </left>
      <right/>
      <top/>
      <bottom/>
      <diagonal/>
    </border>
  </borders>
  <cellStyleXfs count="15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164" fontId="7" fillId="0" borderId="0">
      <alignment horizontal="right" vertical="center"/>
    </xf>
  </cellStyleXfs>
  <cellXfs count="23">
    <xf numFmtId="0" fontId="0" fillId="0" borderId="0" xfId="0">
      <alignment vertical="center"/>
    </xf>
    <xf numFmtId="0" fontId="2" fillId="0" borderId="1" xfId="1" applyAlignment="1">
      <alignment vertical="center"/>
    </xf>
    <xf numFmtId="0" fontId="3" fillId="0" borderId="0" xfId="3"/>
    <xf numFmtId="0" fontId="2" fillId="0" borderId="1" xfId="1"/>
    <xf numFmtId="0" fontId="3" fillId="0" borderId="0" xfId="3" applyAlignment="1"/>
    <xf numFmtId="0" fontId="2" fillId="0" borderId="1" xfId="1" applyAlignment="1"/>
    <xf numFmtId="0" fontId="1" fillId="0" borderId="0" xfId="0" applyFont="1" applyAlignment="1">
      <alignment vertical="center"/>
    </xf>
    <xf numFmtId="0" fontId="6" fillId="0" borderId="0" xfId="11">
      <alignment horizontal="left" vertical="top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9" fillId="2" borderId="3" xfId="2" applyFont="1" applyFill="1" applyBorder="1" applyAlignment="1">
      <alignment horizontal="left" vertical="center" indent="1"/>
    </xf>
    <xf numFmtId="0" fontId="9" fillId="2" borderId="0" xfId="2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9" fontId="6" fillId="0" borderId="0" xfId="11" applyNumberFormat="1">
      <alignment horizontal="left" vertical="top"/>
    </xf>
    <xf numFmtId="0" fontId="10" fillId="0" borderId="0" xfId="0" applyFont="1" applyAlignment="1">
      <alignment horizontal="center" readingOrder="1"/>
    </xf>
    <xf numFmtId="0" fontId="0" fillId="0" borderId="0" xfId="12" applyNumberFormat="1" applyFont="1" applyFill="1" applyBorder="1" applyAlignment="1">
      <alignment horizontal="left" vertical="center" wrapText="1" indent="1"/>
    </xf>
    <xf numFmtId="0" fontId="0" fillId="0" borderId="3" xfId="12" applyNumberFormat="1" applyFont="1" applyFill="1" applyBorder="1" applyAlignment="1">
      <alignment horizontal="left" vertical="center" wrapText="1" indent="1"/>
    </xf>
    <xf numFmtId="1" fontId="0" fillId="0" borderId="3" xfId="13" applyNumberFormat="1" applyFont="1" applyFill="1" applyBorder="1" applyAlignment="1">
      <alignment horizontal="center" vertical="center"/>
    </xf>
    <xf numFmtId="7" fontId="0" fillId="0" borderId="3" xfId="14" applyNumberFormat="1" applyFont="1" applyFill="1" applyBorder="1" applyAlignment="1">
      <alignment horizontal="right" vertical="center"/>
    </xf>
    <xf numFmtId="168" fontId="11" fillId="0" borderId="3" xfId="7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0" fontId="0" fillId="0" borderId="0" xfId="0" applyAlignment="1">
      <alignment horizontal="left" vertical="center" indent="1"/>
    </xf>
  </cellXfs>
  <cellStyles count="15">
    <cellStyle name="Benyttet hyperkobling" xfId="10" builtinId="9" customBuiltin="1"/>
    <cellStyle name="Flagg kolonne" xfId="7"/>
    <cellStyle name="Hyperkobling" xfId="9" builtinId="8" customBuiltin="1"/>
    <cellStyle name="Koblet celle" xfId="8" builtinId="24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abelldetaljer høyrejustert" xfId="14"/>
    <cellStyle name="Tabelldetaljer midtjustert" xfId="13"/>
    <cellStyle name="Tabelldetaljer venstrejustert" xfId="12"/>
    <cellStyle name="Tittel" xfId="1" builtinId="15" customBuiltin="1"/>
    <cellStyle name="Total opptelling" xfId="11"/>
    <cellStyle name="Totalt" xfId="6" builtinId="25" customBuiltin="1"/>
  </cellStyles>
  <dxfs count="34"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0691854609822"/>
        <name val="Franklin Gothic Medium"/>
        <family val="2"/>
        <scheme val="minor"/>
      </font>
      <numFmt numFmtId="168" formatCode="&quot;Gjenbestille&quot;;&quot;&quot;;&quot;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1" formatCode="&quot;kr&quot;\ #,##0.00;&quot;kr&quot;\ \-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1" formatCode="&quot;kr&quot;\ #,##0.00;&quot;kr&quot;\ \-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Lagerets beholdning" defaultPivotStyle="PivotStyleMedium2">
    <tableStyle name="Lagerets beholdning" pivot="0" count="4">
      <tableStyleElement type="wholeTable" dxfId="33"/>
      <tableStyleElement type="headerRow" dxfId="32"/>
      <tableStyleElement type="lastColumn" dxfId="31"/>
      <tableStyleElement type="second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ylles&#248;k!A1"/><Relationship Id="rId1" Type="http://schemas.openxmlformats.org/officeDocument/2006/relationships/hyperlink" Target="#'Plukkliste for beholdning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agerets beholdningslist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agerets beholdningslis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5</xdr:col>
      <xdr:colOff>29829</xdr:colOff>
      <xdr:row>1</xdr:row>
      <xdr:rowOff>285749</xdr:rowOff>
    </xdr:to>
    <xdr:sp macro="" textlink="">
      <xdr:nvSpPr>
        <xdr:cNvPr id="11" name="Beholdningsliste" descr="Navigasjonsfigur for å vise plukklisten for beholdning">
          <a:hlinkClick xmlns:r="http://schemas.openxmlformats.org/officeDocument/2006/relationships" r:id="rId1" tooltip="Velg for å vise regnearket Plukkliste for beholdning"/>
        </xdr:cNvPr>
        <xdr:cNvSpPr/>
      </xdr:nvSpPr>
      <xdr:spPr>
        <a:xfrm>
          <a:off x="5299329" y="742949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nb-NO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PLUKKLISTE FOR BEHOLDNING</a:t>
          </a:r>
          <a:endParaRPr lang="nb-n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5</xdr:col>
      <xdr:colOff>120904</xdr:colOff>
      <xdr:row>1</xdr:row>
      <xdr:rowOff>57149</xdr:rowOff>
    </xdr:from>
    <xdr:to>
      <xdr:col>6</xdr:col>
      <xdr:colOff>179054</xdr:colOff>
      <xdr:row>1</xdr:row>
      <xdr:rowOff>285749</xdr:rowOff>
    </xdr:to>
    <xdr:sp macro="" textlink="">
      <xdr:nvSpPr>
        <xdr:cNvPr id="12" name="Beholdningsliste" descr="Navigasjonsfigur for å vise Hyllesøk">
          <a:hlinkClick xmlns:r="http://schemas.openxmlformats.org/officeDocument/2006/relationships" r:id="rId2" tooltip="Velg for å legge til eller endre informasjon om hyllesøk"/>
        </xdr:cNvPr>
        <xdr:cNvSpPr/>
      </xdr:nvSpPr>
      <xdr:spPr>
        <a:xfrm>
          <a:off x="7550404" y="742949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nb-no" sz="1100">
              <a:solidFill>
                <a:schemeClr val="lt1"/>
              </a:solidFill>
              <a:latin typeface="+mn-lt"/>
              <a:ea typeface="+mn-ea"/>
              <a:cs typeface="+mn-cs"/>
            </a:rPr>
            <a:t>HYLLE</a:t>
          </a:r>
          <a:r>
            <a:rPr lang="nb-no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SØK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2236199</xdr:colOff>
      <xdr:row>1</xdr:row>
      <xdr:rowOff>295275</xdr:rowOff>
    </xdr:to>
    <xdr:sp macro="" textlink="">
      <xdr:nvSpPr>
        <xdr:cNvPr id="3" name="Beholdningsliste" descr="Velg for å vise beholdningsliste">
          <a:hlinkClick xmlns:r="http://schemas.openxmlformats.org/officeDocument/2006/relationships" r:id="rId1" tooltip="Klikk for å vise lagerets beholdningsliste"/>
        </xdr:cNvPr>
        <xdr:cNvSpPr/>
      </xdr:nvSpPr>
      <xdr:spPr>
        <a:xfrm flipH="1">
          <a:off x="2165349" y="752475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b-NO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BEHOLDNINGS  LISTE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2188574</xdr:colOff>
      <xdr:row>1</xdr:row>
      <xdr:rowOff>304800</xdr:rowOff>
    </xdr:to>
    <xdr:sp macro="[0]!ClearPickList" textlink="">
      <xdr:nvSpPr>
        <xdr:cNvPr id="5" name="Beholdningsliste" descr="Velg for å tømme plukkliste"/>
        <xdr:cNvSpPr/>
      </xdr:nvSpPr>
      <xdr:spPr>
        <a:xfrm flipH="1">
          <a:off x="180974" y="762000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nb-no" sz="1100">
              <a:solidFill>
                <a:schemeClr val="lt1"/>
              </a:solidFill>
              <a:latin typeface="+mn-lt"/>
              <a:ea typeface="+mn-ea"/>
              <a:cs typeface="+mn-cs"/>
            </a:rPr>
            <a:t>TØM</a:t>
          </a:r>
          <a:r>
            <a:rPr lang="nb-no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PLUK</a:t>
          </a:r>
          <a:r>
            <a:rPr lang="nb-no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K LISTE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2</xdr:col>
      <xdr:colOff>48625</xdr:colOff>
      <xdr:row>1</xdr:row>
      <xdr:rowOff>295275</xdr:rowOff>
    </xdr:to>
    <xdr:sp macro="" textlink="">
      <xdr:nvSpPr>
        <xdr:cNvPr id="2" name="Beholdningsliste" descr="Velg for å vise beholdningsliste">
          <a:hlinkClick xmlns:r="http://schemas.openxmlformats.org/officeDocument/2006/relationships" r:id="rId1" tooltip="Velg for å vise beholdningsliste"/>
        </xdr:cNvPr>
        <xdr:cNvSpPr/>
      </xdr:nvSpPr>
      <xdr:spPr>
        <a:xfrm flipH="1">
          <a:off x="180975" y="752475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b-NO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BEHOLDNINGS  LISTE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Beholdningsliste" displayName="Beholdningsliste" ref="B4:K15" totalsRowShown="0" headerRowDxfId="28" dataDxfId="27" headerRowCellStyle="Overskrift 1">
  <autoFilter ref="B4:K15"/>
  <tableColumns count="10">
    <tableColumn id="1" name="SKU" dataDxfId="26" dataCellStyle="Tabelldetaljer venstrejustert"/>
    <tableColumn id="2" name="BESKRIVELSE" dataDxfId="25" dataCellStyle="Tabelldetaljer venstrejustert"/>
    <tableColumn id="3" name="HYLLE #" dataDxfId="24" dataCellStyle="Tabelldetaljer venstrejustert"/>
    <tableColumn id="4" name="PLASSERING" dataDxfId="23" dataCellStyle="Tabelldetaljer venstrejustert">
      <calculatedColumnFormula>IFERROR(VLOOKUP(Beholdningsliste[[#This Row],[HYLLE '#]],Hyllesøk[],3,FALSE),"")</calculatedColumnFormula>
    </tableColumn>
    <tableColumn id="5" name="ENHET" dataDxfId="22" dataCellStyle="Tabelldetaljer venstrejustert"/>
    <tableColumn id="6" name="ANTALL" dataDxfId="21" dataCellStyle="Tabelldetaljer midtjustert"/>
    <tableColumn id="7" name="GJENBESTILLINGSANTALL" dataDxfId="20" dataCellStyle="Tabelldetaljer midtjustert"/>
    <tableColumn id="8" name="KOSTNAD" dataDxfId="19" dataCellStyle="Tabelldetaljer høyrejustert"/>
    <tableColumn id="9" name="BEHOLDNINGSVERDI:" dataDxfId="18" dataCellStyle="Tabelldetaljer høyrejustert">
      <calculatedColumnFormula>Beholdningsliste[[#This Row],[ANTALL]]*Beholdningsliste[[#This Row],[KOSTNAD]]</calculatedColumnFormula>
    </tableColumn>
    <tableColumn id="10" name="GJENBESTILLE" dataDxfId="17" dataCellStyle="Flagg kolonne">
      <calculatedColumnFormula>IFERROR(IF(Beholdningsliste[[#This Row],[ANTALL]]&lt;=Beholdningsliste[[#This Row],[GJENBESTILLINGSANTALL]],1,0),0)</calculatedColumnFormula>
    </tableColumn>
  </tableColumns>
  <tableStyleInfo name="Lagerets beholdning" showFirstColumn="0" showLastColumn="0" showRowStripes="1" showColumnStripes="0"/>
</table>
</file>

<file path=xl/tables/table2.xml><?xml version="1.0" encoding="utf-8"?>
<table xmlns="http://schemas.openxmlformats.org/spreadsheetml/2006/main" id="2" name="Plukklisteforbeholdning" displayName="Plukklisteforbeholdning" ref="B4:I9" totalsRowShown="0" headerRowDxfId="15" dataDxfId="14" headerRowCellStyle="Overskrift 1" dataCellStyle="Tabelldetaljer venstrejustert">
  <autoFilter ref="B4:I9"/>
  <tableColumns count="8">
    <tableColumn id="1" name="ORDRE #" dataDxfId="13" dataCellStyle="Tabelldetaljer venstrejustert"/>
    <tableColumn id="2" name="SKU" dataDxfId="12" dataCellStyle="Tabelldetaljer venstrejustert"/>
    <tableColumn id="3" name="PLUKKANTALL" dataDxfId="11" dataCellStyle="Tabelldetaljer midtjustert"/>
    <tableColumn id="4" name="ANTALL TILGJENGELIG" dataDxfId="10" dataCellStyle="Tabelldetaljer midtjustert">
      <calculatedColumnFormula>IFERROR(VLOOKUP(Plukklisteforbeholdning[SKU],Beholdningsliste[],6,FALSE),"")</calculatedColumnFormula>
    </tableColumn>
    <tableColumn id="5" name="BESKRIVELSE AV ELEMENT" dataDxfId="9" dataCellStyle="Tabelldetaljer venstrejustert">
      <calculatedColumnFormula>IFERROR(VLOOKUP(Plukklisteforbeholdning[SKU],Beholdningsliste[],2,FALSE),"")</calculatedColumnFormula>
    </tableColumn>
    <tableColumn id="6" name="ENHET" dataDxfId="8" dataCellStyle="Tabelldetaljer venstrejustert">
      <calculatedColumnFormula>IFERROR(VLOOKUP(Plukklisteforbeholdning[SKU],Beholdningsliste[],5,FALSE),"")</calculatedColumnFormula>
    </tableColumn>
    <tableColumn id="7" name="HYLLE #" dataDxfId="7" dataCellStyle="Tabelldetaljer venstrejustert">
      <calculatedColumnFormula>IFERROR(VLOOKUP(Plukklisteforbeholdning[SKU],Beholdningsliste[],3,FALSE),"")</calculatedColumnFormula>
    </tableColumn>
    <tableColumn id="8" name="PLASSERING" dataDxfId="6" dataCellStyle="Tabelldetaljer venstrejustert">
      <calculatedColumnFormula>IFERROR(VLOOKUP(Plukklisteforbeholdning[SKU],Beholdningsliste[],4,FALSE),"")</calculatedColumnFormula>
    </tableColumn>
  </tableColumns>
  <tableStyleInfo name="Lagerets beholdning" showFirstColumn="0" showLastColumn="0" showRowStripes="1" showColumnStripes="0"/>
</table>
</file>

<file path=xl/tables/table3.xml><?xml version="1.0" encoding="utf-8"?>
<table xmlns="http://schemas.openxmlformats.org/spreadsheetml/2006/main" id="3" name="Hyllesøk" displayName="Hyllesøk" ref="B4:G11" totalsRowShown="0">
  <autoFilter ref="B4:G11"/>
  <tableColumns count="6">
    <tableColumn id="1" name="HYLLE #" dataDxfId="5"/>
    <tableColumn id="2" name="BESKRIVELSE" dataDxfId="4"/>
    <tableColumn id="3" name="PLASSERING" dataDxfId="3"/>
    <tableColumn id="4" name="BREDDE" dataDxfId="2"/>
    <tableColumn id="5" name="HØYDE" dataDxfId="1"/>
    <tableColumn id="6" name="LENGDE" dataDxfId="0"/>
  </tableColumns>
  <tableStyleInfo name="Lagerets beholdnin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baseColWidth="10" defaultColWidth="9.23046875" defaultRowHeight="30" customHeight="1" x14ac:dyDescent="0.4"/>
  <cols>
    <col min="1" max="1" width="1.84375" customWidth="1"/>
    <col min="2" max="2" width="20.765625" customWidth="1"/>
    <col min="3" max="3" width="27.4609375" customWidth="1"/>
    <col min="4" max="4" width="14.07421875" customWidth="1"/>
    <col min="5" max="5" width="25.84375" customWidth="1"/>
    <col min="6" max="6" width="25.4609375" customWidth="1"/>
    <col min="7" max="7" width="9.4609375" customWidth="1"/>
    <col min="8" max="8" width="23" bestFit="1" customWidth="1"/>
    <col min="9" max="9" width="11.84375" customWidth="1"/>
    <col min="10" max="10" width="19.765625" bestFit="1" customWidth="1"/>
    <col min="11" max="11" width="14.61328125" bestFit="1" customWidth="1"/>
    <col min="12" max="13" width="16.07421875" customWidth="1"/>
    <col min="14" max="14" width="11.4609375" customWidth="1"/>
  </cols>
  <sheetData>
    <row r="1" spans="2:11" ht="54" customHeight="1" thickBot="1" x14ac:dyDescent="0.9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5" customHeight="1" x14ac:dyDescent="0.4">
      <c r="B2" s="2" t="s">
        <v>1</v>
      </c>
      <c r="C2" s="4" t="s">
        <v>14</v>
      </c>
      <c r="D2" s="2" t="s">
        <v>27</v>
      </c>
      <c r="E2" s="21" t="s">
        <v>35</v>
      </c>
      <c r="F2" s="15" t="s">
        <v>65</v>
      </c>
    </row>
    <row r="3" spans="2:11" ht="30" customHeight="1" x14ac:dyDescent="0.4">
      <c r="B3" s="14">
        <f>SUM(Beholdningsliste[BEHOLDNINGSVERDI:])</f>
        <v>4649</v>
      </c>
      <c r="C3" s="7">
        <f>COUNTA(Beholdningsliste[BESKRIVELSE])</f>
        <v>11</v>
      </c>
      <c r="D3" s="7">
        <f>SUMPRODUCT((1/COUNTIF(Beholdningsliste[HYLLE '#],Beholdningsliste[HYLLE '#]&amp;"")))</f>
        <v>6</v>
      </c>
    </row>
    <row r="4" spans="2:11" ht="17.149999999999999" customHeight="1" x14ac:dyDescent="0.4">
      <c r="B4" s="11" t="s">
        <v>2</v>
      </c>
      <c r="C4" s="10" t="s">
        <v>15</v>
      </c>
      <c r="D4" s="10" t="s">
        <v>28</v>
      </c>
      <c r="E4" s="10" t="s">
        <v>36</v>
      </c>
      <c r="F4" s="10" t="s">
        <v>38</v>
      </c>
      <c r="G4" s="10" t="s">
        <v>42</v>
      </c>
      <c r="H4" s="10" t="s">
        <v>43</v>
      </c>
      <c r="I4" s="10" t="s">
        <v>44</v>
      </c>
      <c r="J4" s="10" t="s">
        <v>45</v>
      </c>
      <c r="K4" s="10" t="s">
        <v>46</v>
      </c>
    </row>
    <row r="5" spans="2:11" ht="30" customHeight="1" x14ac:dyDescent="0.4">
      <c r="B5" s="16" t="s">
        <v>3</v>
      </c>
      <c r="C5" s="17" t="s">
        <v>16</v>
      </c>
      <c r="D5" s="17" t="s">
        <v>29</v>
      </c>
      <c r="E5" s="17" t="str">
        <f>IFERROR(VLOOKUP(Beholdningsliste[[#This Row],[HYLLE '#]],Hyllesøk[],3,FALSE),"")</f>
        <v>Rad 2, spor 1</v>
      </c>
      <c r="F5" s="17" t="s">
        <v>39</v>
      </c>
      <c r="G5" s="18">
        <v>20</v>
      </c>
      <c r="H5" s="18">
        <v>10</v>
      </c>
      <c r="I5" s="19">
        <v>30</v>
      </c>
      <c r="J5" s="19">
        <f>Beholdningsliste[[#This Row],[ANTALL]]*Beholdningsliste[[#This Row],[KOSTNAD]]</f>
        <v>600</v>
      </c>
      <c r="K5" s="20">
        <f>IFERROR(IF(Beholdningsliste[[#This Row],[ANTALL]]&lt;=Beholdningsliste[[#This Row],[GJENBESTILLINGSANTALL]],1,0),0)</f>
        <v>0</v>
      </c>
    </row>
    <row r="6" spans="2:11" ht="30" customHeight="1" x14ac:dyDescent="0.4">
      <c r="B6" s="16" t="s">
        <v>4</v>
      </c>
      <c r="C6" s="17" t="s">
        <v>17</v>
      </c>
      <c r="D6" s="17" t="s">
        <v>29</v>
      </c>
      <c r="E6" s="17" t="str">
        <f>IFERROR(VLOOKUP(Beholdningsliste[[#This Row],[HYLLE '#]],Hyllesøk[],3,FALSE),"")</f>
        <v>Rad 2, spor 1</v>
      </c>
      <c r="F6" s="17" t="s">
        <v>39</v>
      </c>
      <c r="G6" s="18">
        <v>30</v>
      </c>
      <c r="H6" s="18">
        <v>15</v>
      </c>
      <c r="I6" s="19">
        <v>40</v>
      </c>
      <c r="J6" s="19">
        <f>Beholdningsliste[[#This Row],[ANTALL]]*Beholdningsliste[[#This Row],[KOSTNAD]]</f>
        <v>1200</v>
      </c>
      <c r="K6" s="20">
        <f>IFERROR(IF(Beholdningsliste[[#This Row],[ANTALL]]&lt;=Beholdningsliste[[#This Row],[GJENBESTILLINGSANTALL]],1,0),0)</f>
        <v>0</v>
      </c>
    </row>
    <row r="7" spans="2:11" ht="30" customHeight="1" x14ac:dyDescent="0.4">
      <c r="B7" s="16" t="s">
        <v>5</v>
      </c>
      <c r="C7" s="17" t="s">
        <v>18</v>
      </c>
      <c r="D7" s="17" t="s">
        <v>30</v>
      </c>
      <c r="E7" s="17" t="str">
        <f>IFERROR(VLOOKUP(Beholdningsliste[[#This Row],[HYLLE '#]],Hyllesøk[],3,FALSE),"")</f>
        <v>Rad 1, spor 1</v>
      </c>
      <c r="F7" s="17" t="s">
        <v>39</v>
      </c>
      <c r="G7" s="18">
        <v>10</v>
      </c>
      <c r="H7" s="18">
        <v>5</v>
      </c>
      <c r="I7" s="19">
        <v>5</v>
      </c>
      <c r="J7" s="19">
        <f>Beholdningsliste[[#This Row],[ANTALL]]*Beholdningsliste[[#This Row],[KOSTNAD]]</f>
        <v>50</v>
      </c>
      <c r="K7" s="20">
        <f>IFERROR(IF(Beholdningsliste[[#This Row],[ANTALL]]&lt;=Beholdningsliste[[#This Row],[GJENBESTILLINGSANTALL]],1,0),0)</f>
        <v>0</v>
      </c>
    </row>
    <row r="8" spans="2:11" ht="30" customHeight="1" x14ac:dyDescent="0.4">
      <c r="B8" s="16" t="s">
        <v>6</v>
      </c>
      <c r="C8" s="17" t="s">
        <v>19</v>
      </c>
      <c r="D8" s="17" t="s">
        <v>31</v>
      </c>
      <c r="E8" s="17" t="str">
        <f>IFERROR(VLOOKUP(Beholdningsliste[[#This Row],[HYLLE '#]],Hyllesøk[],3,FALSE),"")</f>
        <v>Rad 3, spor 2</v>
      </c>
      <c r="F8" s="17" t="s">
        <v>40</v>
      </c>
      <c r="G8" s="18">
        <v>40</v>
      </c>
      <c r="H8" s="18">
        <v>10</v>
      </c>
      <c r="I8" s="19">
        <v>15</v>
      </c>
      <c r="J8" s="19">
        <f>Beholdningsliste[[#This Row],[ANTALL]]*Beholdningsliste[[#This Row],[KOSTNAD]]</f>
        <v>600</v>
      </c>
      <c r="K8" s="20">
        <f>IFERROR(IF(Beholdningsliste[[#This Row],[ANTALL]]&lt;=Beholdningsliste[[#This Row],[GJENBESTILLINGSANTALL]],1,0),0)</f>
        <v>0</v>
      </c>
    </row>
    <row r="9" spans="2:11" ht="30" customHeight="1" x14ac:dyDescent="0.4">
      <c r="B9" s="16" t="s">
        <v>7</v>
      </c>
      <c r="C9" s="17" t="s">
        <v>20</v>
      </c>
      <c r="D9" s="17" t="s">
        <v>32</v>
      </c>
      <c r="E9" s="17" t="str">
        <f>IFERROR(VLOOKUP(Beholdningsliste[[#This Row],[HYLLE '#]],Hyllesøk[],3,FALSE),"")</f>
        <v>Rad 3, spor 1</v>
      </c>
      <c r="F9" s="17" t="s">
        <v>39</v>
      </c>
      <c r="G9" s="18">
        <v>12</v>
      </c>
      <c r="H9" s="18">
        <v>10</v>
      </c>
      <c r="I9" s="19">
        <v>26</v>
      </c>
      <c r="J9" s="19">
        <f>Beholdningsliste[[#This Row],[ANTALL]]*Beholdningsliste[[#This Row],[KOSTNAD]]</f>
        <v>312</v>
      </c>
      <c r="K9" s="20">
        <f>IFERROR(IF(Beholdningsliste[[#This Row],[ANTALL]]&lt;=Beholdningsliste[[#This Row],[GJENBESTILLINGSANTALL]],1,0),0)</f>
        <v>0</v>
      </c>
    </row>
    <row r="10" spans="2:11" ht="30" customHeight="1" x14ac:dyDescent="0.4">
      <c r="B10" s="16" t="s">
        <v>8</v>
      </c>
      <c r="C10" s="17" t="s">
        <v>21</v>
      </c>
      <c r="D10" s="17" t="s">
        <v>29</v>
      </c>
      <c r="E10" s="17" t="str">
        <f>IFERROR(VLOOKUP(Beholdningsliste[[#This Row],[HYLLE '#]],Hyllesøk[],3,FALSE),"")</f>
        <v>Rad 2, spor 1</v>
      </c>
      <c r="F10" s="17" t="s">
        <v>39</v>
      </c>
      <c r="G10" s="18">
        <v>7</v>
      </c>
      <c r="H10" s="18">
        <v>10</v>
      </c>
      <c r="I10" s="19">
        <v>50</v>
      </c>
      <c r="J10" s="19">
        <f>Beholdningsliste[[#This Row],[ANTALL]]*Beholdningsliste[[#This Row],[KOSTNAD]]</f>
        <v>350</v>
      </c>
      <c r="K10" s="20">
        <f>IFERROR(IF(Beholdningsliste[[#This Row],[ANTALL]]&lt;=Beholdningsliste[[#This Row],[GJENBESTILLINGSANTALL]],1,0),0)</f>
        <v>1</v>
      </c>
    </row>
    <row r="11" spans="2:11" ht="30" customHeight="1" x14ac:dyDescent="0.4">
      <c r="B11" s="16" t="s">
        <v>9</v>
      </c>
      <c r="C11" s="17" t="s">
        <v>22</v>
      </c>
      <c r="D11" s="17" t="s">
        <v>33</v>
      </c>
      <c r="E11" s="17" t="str">
        <f>IFERROR(VLOOKUP(Beholdningsliste[[#This Row],[HYLLE '#]],Hyllesøk[],3,FALSE),"")</f>
        <v>Rad 1, spor 2</v>
      </c>
      <c r="F11" s="17" t="s">
        <v>39</v>
      </c>
      <c r="G11" s="18">
        <v>10</v>
      </c>
      <c r="H11" s="18">
        <v>5</v>
      </c>
      <c r="I11" s="19">
        <v>10</v>
      </c>
      <c r="J11" s="19">
        <f>Beholdningsliste[[#This Row],[ANTALL]]*Beholdningsliste[[#This Row],[KOSTNAD]]</f>
        <v>100</v>
      </c>
      <c r="K11" s="20">
        <f>IFERROR(IF(Beholdningsliste[[#This Row],[ANTALL]]&lt;=Beholdningsliste[[#This Row],[GJENBESTILLINGSANTALL]],1,0),0)</f>
        <v>0</v>
      </c>
    </row>
    <row r="12" spans="2:11" ht="30" customHeight="1" x14ac:dyDescent="0.4">
      <c r="B12" s="16" t="s">
        <v>10</v>
      </c>
      <c r="C12" s="17" t="s">
        <v>23</v>
      </c>
      <c r="D12" s="17" t="s">
        <v>30</v>
      </c>
      <c r="E12" s="17" t="str">
        <f>IFERROR(VLOOKUP(Beholdningsliste[[#This Row],[HYLLE '#]],Hyllesøk[],3,FALSE),"")</f>
        <v>Rad 1, spor 1</v>
      </c>
      <c r="F12" s="17" t="s">
        <v>39</v>
      </c>
      <c r="G12" s="18">
        <v>19</v>
      </c>
      <c r="H12" s="18">
        <v>10</v>
      </c>
      <c r="I12" s="19">
        <v>3</v>
      </c>
      <c r="J12" s="19">
        <f>Beholdningsliste[[#This Row],[ANTALL]]*Beholdningsliste[[#This Row],[KOSTNAD]]</f>
        <v>57</v>
      </c>
      <c r="K12" s="20">
        <f>IFERROR(IF(Beholdningsliste[[#This Row],[ANTALL]]&lt;=Beholdningsliste[[#This Row],[GJENBESTILLINGSANTALL]],1,0),0)</f>
        <v>0</v>
      </c>
    </row>
    <row r="13" spans="2:11" ht="30" customHeight="1" x14ac:dyDescent="0.4">
      <c r="B13" s="16" t="s">
        <v>11</v>
      </c>
      <c r="C13" s="17" t="s">
        <v>24</v>
      </c>
      <c r="D13" s="17" t="s">
        <v>34</v>
      </c>
      <c r="E13" s="17" t="str">
        <f>IFERROR(VLOOKUP(Beholdningsliste[[#This Row],[HYLLE '#]],Hyllesøk[],3,FALSE),"")</f>
        <v>Rad 2, spor 2</v>
      </c>
      <c r="F13" s="17" t="s">
        <v>41</v>
      </c>
      <c r="G13" s="18">
        <v>20</v>
      </c>
      <c r="H13" s="18">
        <v>30</v>
      </c>
      <c r="I13" s="19">
        <v>14</v>
      </c>
      <c r="J13" s="19">
        <f>Beholdningsliste[[#This Row],[ANTALL]]*Beholdningsliste[[#This Row],[KOSTNAD]]</f>
        <v>280</v>
      </c>
      <c r="K13" s="20">
        <f>IFERROR(IF(Beholdningsliste[[#This Row],[ANTALL]]&lt;=Beholdningsliste[[#This Row],[GJENBESTILLINGSANTALL]],1,0),0)</f>
        <v>1</v>
      </c>
    </row>
    <row r="14" spans="2:11" ht="30" customHeight="1" x14ac:dyDescent="0.4">
      <c r="B14" s="16" t="s">
        <v>12</v>
      </c>
      <c r="C14" s="17" t="s">
        <v>25</v>
      </c>
      <c r="D14" s="17" t="s">
        <v>33</v>
      </c>
      <c r="E14" s="17" t="str">
        <f>IFERROR(VLOOKUP(Beholdningsliste[[#This Row],[HYLLE '#]],Hyllesøk[],3,FALSE),"")</f>
        <v>Rad 1, spor 2</v>
      </c>
      <c r="F14" s="17" t="s">
        <v>39</v>
      </c>
      <c r="G14" s="18">
        <v>15</v>
      </c>
      <c r="H14" s="18">
        <v>8</v>
      </c>
      <c r="I14" s="19">
        <v>60</v>
      </c>
      <c r="J14" s="19">
        <f>Beholdningsliste[[#This Row],[ANTALL]]*Beholdningsliste[[#This Row],[KOSTNAD]]</f>
        <v>900</v>
      </c>
      <c r="K14" s="20">
        <f>IFERROR(IF(Beholdningsliste[[#This Row],[ANTALL]]&lt;=Beholdningsliste[[#This Row],[GJENBESTILLINGSANTALL]],1,0),0)</f>
        <v>0</v>
      </c>
    </row>
    <row r="15" spans="2:11" ht="30" customHeight="1" x14ac:dyDescent="0.4">
      <c r="B15" s="16" t="s">
        <v>13</v>
      </c>
      <c r="C15" s="17" t="s">
        <v>26</v>
      </c>
      <c r="D15" s="17" t="s">
        <v>33</v>
      </c>
      <c r="E15" s="17" t="str">
        <f>IFERROR(VLOOKUP(Beholdningsliste[[#This Row],[HYLLE '#]],Hyllesøk[],3,FALSE),"")</f>
        <v>Rad 1, spor 2</v>
      </c>
      <c r="F15" s="17" t="s">
        <v>39</v>
      </c>
      <c r="G15" s="18">
        <v>25</v>
      </c>
      <c r="H15" s="18">
        <v>15</v>
      </c>
      <c r="I15" s="19">
        <v>8</v>
      </c>
      <c r="J15" s="19">
        <f>Beholdningsliste[[#This Row],[ANTALL]]*Beholdningsliste[[#This Row],[KOSTNAD]]</f>
        <v>200</v>
      </c>
      <c r="K15" s="20">
        <f>IFERROR(IF(Beholdningsliste[[#This Row],[ANTALL]]&lt;=Beholdningsliste[[#This Row],[GJENBESTILLINGSANTALL]],1,0),0)</f>
        <v>0</v>
      </c>
    </row>
  </sheetData>
  <conditionalFormatting sqref="B5:K15">
    <cfRule type="expression" dxfId="29" priority="5">
      <formula>"If(blnBinNo=""True"")"</formula>
    </cfRule>
  </conditionalFormatting>
  <conditionalFormatting sqref="J5:J15">
    <cfRule type="dataBar" priority="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15">
    <dataValidation allowBlank="1" showInputMessage="1" showErrorMessage="1" prompt="Lagerets beholdningsliste for å spore beholdning. Elementer som er klar for gjenbestilling, flagges automatisk i kolonne K. Det finnes to navigasjonskoblinger i celle E2 og F2 for plukkliste for beholdning og regneark for hyllesøk" sqref="A1"/>
    <dataValidation allowBlank="1" showInputMessage="1" showErrorMessage="1" prompt="Automatisk beregnet total beholdningsverdi" sqref="B3"/>
    <dataValidation allowBlank="1" showInputMessage="1" showErrorMessage="1" prompt="Automatisk beregnet hylletelling" sqref="D3"/>
    <dataValidation allowBlank="1" showInputMessage="1" showErrorMessage="1" prompt="Automatisk beregnet antall beholdningselementer basert på  beskrivelse av dem" sqref="C3"/>
    <dataValidation allowBlank="1" showInputMessage="1" showErrorMessage="1" prompt="Skriv inn SKU-enheter i denne kolonnen" sqref="B4"/>
    <dataValidation allowBlank="1" showInputMessage="1" showErrorMessage="1" prompt="Angi en beskrivelse av elementet i denne kolonnen" sqref="C4"/>
    <dataValidation allowBlank="1" showInputMessage="1" showErrorMessage="1" prompt="Velg hyllenummeret fra rullegardinlisten. Trykk ALT+PIL NED for å åpne rullegardinlisten, og deretter trykker du ENTER for å velge et av elementene" sqref="D4"/>
    <dataValidation allowBlank="1" showInputMessage="1" showErrorMessage="1" prompt="Plassering oppdateres automatisk i denne kolonnen ved hjelp av hyllenummer og informasjon i regnearket for hyllesøk " sqref="E4"/>
    <dataValidation allowBlank="1" showInputMessage="1" showErrorMessage="1" prompt="Skriv inn enhet i denne kolonnen" sqref="F4"/>
    <dataValidation allowBlank="1" showInputMessage="1" showErrorMessage="1" prompt="Angi antallet for hvert element i denne kolonnen" sqref="G4"/>
    <dataValidation allowBlank="1" showInputMessage="1" showErrorMessage="1" prompt="Skriv inn gjenbestillingsantallet i denne kolonnen" sqref="H4"/>
    <dataValidation allowBlank="1" showInputMessage="1" showErrorMessage="1" prompt="Angi kostnaden for hvert element i denne kolonnen" sqref="I4"/>
    <dataValidation allowBlank="1" showInputMessage="1" showErrorMessage="1" prompt="Beholdningsverdien beregnes automatisk i denne kolonnen ved hjelp av ANTALL- og KOSTNAD-verdiene fra tabellen" sqref="J4"/>
    <dataValidation allowBlank="1" showInputMessage="1" showErrorMessage="1" prompt="Et flaggikon i denne kolonnen viser elementer i beholdningslisten som er klare til å gjenbestilles" sqref="K4"/>
    <dataValidation type="list" errorStyle="warning" allowBlank="1" showInputMessage="1" showErrorMessage="1" error="Dette hyllenummeret er ikke i listen. Velg Ja for å beholde oppføringen eller Avbryt for å legge den til tabellen for hyllesøk, dette vil legge til hyllenummeret i rullegardinlisten. Du kan også velge Nei og deretter ALT+PIL NED for å velge fra listen." sqref="D5:D15">
      <formula1>BinNumber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6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baseColWidth="10" defaultColWidth="9.23046875" defaultRowHeight="30" customHeight="1" x14ac:dyDescent="0.4"/>
  <cols>
    <col min="1" max="1" width="1.84375" customWidth="1"/>
    <col min="2" max="2" width="26.69140625" customWidth="1"/>
    <col min="3" max="3" width="27.15234375" customWidth="1"/>
    <col min="4" max="4" width="15.69140625" customWidth="1"/>
    <col min="5" max="5" width="20.3828125" bestFit="1" customWidth="1"/>
    <col min="6" max="6" width="25.4609375" customWidth="1"/>
    <col min="7" max="7" width="14.4609375" customWidth="1"/>
    <col min="8" max="8" width="13.4609375" customWidth="1"/>
    <col min="9" max="9" width="22.69140625" customWidth="1"/>
  </cols>
  <sheetData>
    <row r="1" spans="2:9" ht="54" customHeight="1" thickBot="1" x14ac:dyDescent="0.9">
      <c r="B1" s="5" t="s">
        <v>35</v>
      </c>
      <c r="C1" s="3"/>
      <c r="D1" s="1"/>
      <c r="E1" s="1"/>
      <c r="F1" s="1"/>
      <c r="G1" s="1"/>
      <c r="H1" s="1"/>
      <c r="I1" s="1"/>
    </row>
    <row r="2" spans="2:9" ht="25" customHeight="1" x14ac:dyDescent="0.4">
      <c r="B2" s="15" t="s">
        <v>66</v>
      </c>
      <c r="C2" s="21" t="s">
        <v>0</v>
      </c>
    </row>
    <row r="3" spans="2:9" ht="30" customHeight="1" x14ac:dyDescent="0.4">
      <c r="B3" s="8"/>
      <c r="C3" s="9"/>
    </row>
    <row r="4" spans="2:9" ht="17.149999999999999" customHeight="1" x14ac:dyDescent="0.4">
      <c r="B4" s="11" t="s">
        <v>47</v>
      </c>
      <c r="C4" s="10" t="s">
        <v>2</v>
      </c>
      <c r="D4" s="10" t="s">
        <v>49</v>
      </c>
      <c r="E4" s="10" t="s">
        <v>50</v>
      </c>
      <c r="F4" s="10" t="s">
        <v>51</v>
      </c>
      <c r="G4" s="10" t="s">
        <v>38</v>
      </c>
      <c r="H4" s="10" t="s">
        <v>28</v>
      </c>
      <c r="I4" s="10" t="s">
        <v>36</v>
      </c>
    </row>
    <row r="5" spans="2:9" ht="30" customHeight="1" x14ac:dyDescent="0.4">
      <c r="B5" s="16" t="s">
        <v>48</v>
      </c>
      <c r="C5" s="17" t="s">
        <v>3</v>
      </c>
      <c r="D5" s="18">
        <v>3</v>
      </c>
      <c r="E5" s="18">
        <f>IFERROR(VLOOKUP(Plukklisteforbeholdning[SKU],Beholdningsliste[],6,FALSE),"")</f>
        <v>20</v>
      </c>
      <c r="F5" s="17" t="str">
        <f>IFERROR(VLOOKUP(Plukklisteforbeholdning[SKU],Beholdningsliste[],2,FALSE),"")</f>
        <v>Vare 1</v>
      </c>
      <c r="G5" s="17" t="str">
        <f>IFERROR(VLOOKUP(Plukklisteforbeholdning[SKU],Beholdningsliste[],5,FALSE),"")</f>
        <v>Hver</v>
      </c>
      <c r="H5" s="17" t="str">
        <f>IFERROR(VLOOKUP(Plukklisteforbeholdning[SKU],Beholdningsliste[],3,FALSE),"")</f>
        <v>T345</v>
      </c>
      <c r="I5" s="17" t="str">
        <f>IFERROR(VLOOKUP(Plukklisteforbeholdning[SKU],Beholdningsliste[],4,FALSE),"")</f>
        <v>Rad 2, spor 1</v>
      </c>
    </row>
    <row r="6" spans="2:9" ht="30" customHeight="1" x14ac:dyDescent="0.4">
      <c r="B6" s="16" t="s">
        <v>48</v>
      </c>
      <c r="C6" s="17" t="s">
        <v>6</v>
      </c>
      <c r="D6" s="18">
        <v>1</v>
      </c>
      <c r="E6" s="18">
        <f>IFERROR(VLOOKUP(Plukklisteforbeholdning[SKU],Beholdningsliste[],6,FALSE),"")</f>
        <v>40</v>
      </c>
      <c r="F6" s="17" t="str">
        <f>IFERROR(VLOOKUP(Plukklisteforbeholdning[SKU],Beholdningsliste[],2,FALSE),"")</f>
        <v>Vare 4</v>
      </c>
      <c r="G6" s="17" t="str">
        <f>IFERROR(VLOOKUP(Plukklisteforbeholdning[SKU],Beholdningsliste[],5,FALSE),"")</f>
        <v>Boks (10 ct)</v>
      </c>
      <c r="H6" s="17" t="str">
        <f>IFERROR(VLOOKUP(Plukklisteforbeholdning[SKU],Beholdningsliste[],3,FALSE),"")</f>
        <v>T9876</v>
      </c>
      <c r="I6" s="17" t="str">
        <f>IFERROR(VLOOKUP(Plukklisteforbeholdning[SKU],Beholdningsliste[],4,FALSE),"")</f>
        <v>Rad 3, spor 2</v>
      </c>
    </row>
    <row r="7" spans="2:9" ht="30" customHeight="1" x14ac:dyDescent="0.4">
      <c r="B7" s="16" t="s">
        <v>48</v>
      </c>
      <c r="C7" s="17" t="s">
        <v>9</v>
      </c>
      <c r="D7" s="18">
        <v>2</v>
      </c>
      <c r="E7" s="18">
        <f>IFERROR(VLOOKUP(Plukklisteforbeholdning[SKU],Beholdningsliste[],6,FALSE),"")</f>
        <v>10</v>
      </c>
      <c r="F7" s="17" t="str">
        <f>IFERROR(VLOOKUP(Plukklisteforbeholdning[SKU],Beholdningsliste[],2,FALSE),"")</f>
        <v>Vare 7</v>
      </c>
      <c r="G7" s="17" t="str">
        <f>IFERROR(VLOOKUP(Plukklisteforbeholdning[SKU],Beholdningsliste[],5,FALSE),"")</f>
        <v>Hver</v>
      </c>
      <c r="H7" s="17" t="str">
        <f>IFERROR(VLOOKUP(Plukklisteforbeholdning[SKU],Beholdningsliste[],3,FALSE),"")</f>
        <v>T349</v>
      </c>
      <c r="I7" s="17" t="str">
        <f>IFERROR(VLOOKUP(Plukklisteforbeholdning[SKU],Beholdningsliste[],4,FALSE),"")</f>
        <v>Rad 1, spor 2</v>
      </c>
    </row>
    <row r="8" spans="2:9" ht="30" customHeight="1" x14ac:dyDescent="0.4">
      <c r="B8" s="16" t="s">
        <v>48</v>
      </c>
      <c r="C8" s="17" t="s">
        <v>12</v>
      </c>
      <c r="D8" s="18">
        <v>6</v>
      </c>
      <c r="E8" s="18">
        <f>IFERROR(VLOOKUP(Plukklisteforbeholdning[SKU],Beholdningsliste[],6,FALSE),"")</f>
        <v>15</v>
      </c>
      <c r="F8" s="17" t="str">
        <f>IFERROR(VLOOKUP(Plukklisteforbeholdning[SKU],Beholdningsliste[],2,FALSE),"")</f>
        <v>Vare 10</v>
      </c>
      <c r="G8" s="17" t="str">
        <f>IFERROR(VLOOKUP(Plukklisteforbeholdning[SKU],Beholdningsliste[],5,FALSE),"")</f>
        <v>Hver</v>
      </c>
      <c r="H8" s="17" t="str">
        <f>IFERROR(VLOOKUP(Plukklisteforbeholdning[SKU],Beholdningsliste[],3,FALSE),"")</f>
        <v>T349</v>
      </c>
      <c r="I8" s="17" t="str">
        <f>IFERROR(VLOOKUP(Plukklisteforbeholdning[SKU],Beholdningsliste[],4,FALSE),"")</f>
        <v>Rad 1, spor 2</v>
      </c>
    </row>
    <row r="9" spans="2:9" ht="30" customHeight="1" x14ac:dyDescent="0.4">
      <c r="B9" s="16" t="s">
        <v>48</v>
      </c>
      <c r="C9" s="17" t="s">
        <v>5</v>
      </c>
      <c r="D9" s="18">
        <v>3</v>
      </c>
      <c r="E9" s="18">
        <f>IFERROR(VLOOKUP(Plukklisteforbeholdning[SKU],Beholdningsliste[],6,FALSE),"")</f>
        <v>10</v>
      </c>
      <c r="F9" s="17" t="str">
        <f>IFERROR(VLOOKUP(Plukklisteforbeholdning[SKU],Beholdningsliste[],2,FALSE),"")</f>
        <v>Vare 3</v>
      </c>
      <c r="G9" s="17" t="str">
        <f>IFERROR(VLOOKUP(Plukklisteforbeholdning[SKU],Beholdningsliste[],5,FALSE),"")</f>
        <v>Hver</v>
      </c>
      <c r="H9" s="17" t="str">
        <f>IFERROR(VLOOKUP(Plukklisteforbeholdning[SKU],Beholdningsliste[],3,FALSE),"")</f>
        <v>T5789</v>
      </c>
      <c r="I9" s="17" t="str">
        <f>IFERROR(VLOOKUP(Plukklisteforbeholdning[SKU],Beholdningsliste[],4,FALSE),"")</f>
        <v>Rad 1, spor 1</v>
      </c>
    </row>
  </sheetData>
  <conditionalFormatting sqref="E5:E9">
    <cfRule type="expression" dxfId="16" priority="7">
      <formula>D5&gt;E5</formula>
    </cfRule>
  </conditionalFormatting>
  <dataValidations count="13">
    <dataValidation type="list" errorStyle="warning" allowBlank="1" showErrorMessage="1" errorTitle="Oi!" error="Oppføringen er ikke på listen over beholdning. Du kan klikke Ja for å beholde den, men annen beholdningsinformasjon vil ikke bli fylt ut automatisk. " sqref="C5:C9">
      <formula1>SKULookup</formula1>
    </dataValidation>
    <dataValidation allowBlank="1" showInputMessage="1" showErrorMessage="1" prompt="Plukkliste for inventar brukes til å spore antallet for hver SKU-enhet som trengs for å fullføre ordrer. Du fjerner plukklistetabellen ved å følge  instruksjonene i celle B2. Bruk navigasjonskoblingen i C2 for å gå til lagerets beholdningsliste-regneark" sqref="A1"/>
    <dataValidation allowBlank="1" showInputMessage="1" showErrorMessage="1" prompt="Angi tallrekkefølgen i denne kolonnen" sqref="B4"/>
    <dataValidation allowBlank="1" showInputMessage="1" showErrorMessage="1" prompt="Velg en SKU-enhet fra rullegardinlisten. Trykk ALT+PIL NED for å åpne rullegardinlisten, og deretter trykker du ENTER for å velge et av elementene" sqref="C4"/>
    <dataValidation allowBlank="1" showInputMessage="1" showErrorMessage="1" prompt="Angi antall plukkelementer i denne kolonnen" sqref="D4"/>
    <dataValidation allowBlank="1" showInputMessage="1" showErrorMessage="1" prompt="Antall tilgjengelig for hvert element beregnes automatisk i denne kolonnen" sqref="E4"/>
    <dataValidation allowBlank="1" showInputMessage="1" showErrorMessage="1" prompt="Elementbeskrivelse oppdateres automatisk i denne kolonnen" sqref="F4"/>
    <dataValidation allowBlank="1" showInputMessage="1" showErrorMessage="1" prompt="Enhetsbeskrivelse oppdateres automatisk i denne kolonnen" sqref="G4"/>
    <dataValidation allowBlank="1" showInputMessage="1" showErrorMessage="1" prompt="Hyllenummer oppdateres automatisk i denne kolonnen" sqref="H4"/>
    <dataValidation allowBlank="1" showInputMessage="1" showErrorMessage="1" prompt="Plassering oppdateres automatisk i denne kolonnen" sqref="I4"/>
    <dataValidation type="custom" allowBlank="1" showInputMessage="1" showErrorMessage="1" errorTitle="Oi!" error="Angitt antall overskrider Tilgjengelig antall. " sqref="D9">
      <formula1>D9&lt;=E9</formula1>
    </dataValidation>
    <dataValidation type="custom" allowBlank="1" showInputMessage="1" showErrorMessage="1" error="Angitt antall overskrider Tilgjengelig antall. Skriv inn en VELG ANTALL som er mindre enn TILGJENGELIG ANTALL" sqref="D5">
      <formula1>D5&lt;=E5</formula1>
    </dataValidation>
    <dataValidation type="custom" allowBlank="1" showInputMessage="1" showErrorMessage="1" errorTitle="Oi!" error="Angitt antall overskrider Tilgjengelig antall. " sqref="D6 D7 D8">
      <formula1>D6&lt;=E6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BinLookup">
    <tabColor theme="4" tint="-0.499984740745262"/>
    <pageSetUpPr autoPageBreaks="0" fitToPage="1"/>
  </sheetPr>
  <dimension ref="B1:G11"/>
  <sheetViews>
    <sheetView showGridLines="0" zoomScaleNormal="100" workbookViewId="0"/>
  </sheetViews>
  <sheetFormatPr baseColWidth="10" defaultColWidth="9.23046875" defaultRowHeight="30" customHeight="1" x14ac:dyDescent="0.4"/>
  <cols>
    <col min="1" max="1" width="1.84375" customWidth="1"/>
    <col min="2" max="2" width="25.921875" customWidth="1"/>
    <col min="3" max="3" width="19.4609375" customWidth="1"/>
    <col min="4" max="4" width="18.4609375" customWidth="1"/>
    <col min="5" max="7" width="11.84375" customWidth="1"/>
  </cols>
  <sheetData>
    <row r="1" spans="2:7" ht="54" customHeight="1" thickBot="1" x14ac:dyDescent="0.9">
      <c r="B1" s="3" t="s">
        <v>37</v>
      </c>
      <c r="C1" s="1"/>
      <c r="D1" s="1"/>
      <c r="E1" s="1"/>
      <c r="F1" s="1"/>
      <c r="G1" s="1"/>
    </row>
    <row r="2" spans="2:7" ht="25" customHeight="1" x14ac:dyDescent="0.4">
      <c r="B2" s="21" t="s">
        <v>0</v>
      </c>
    </row>
    <row r="3" spans="2:7" ht="30" customHeight="1" x14ac:dyDescent="0.4">
      <c r="B3" s="6"/>
      <c r="C3" s="6"/>
      <c r="D3" s="6"/>
      <c r="E3" s="6"/>
      <c r="F3" s="6"/>
      <c r="G3" s="6"/>
    </row>
    <row r="4" spans="2:7" ht="17.149999999999999" customHeight="1" x14ac:dyDescent="0.4">
      <c r="B4" s="22" t="s">
        <v>28</v>
      </c>
      <c r="C4" s="22" t="s">
        <v>15</v>
      </c>
      <c r="D4" s="22" t="s">
        <v>36</v>
      </c>
      <c r="E4" s="12" t="s">
        <v>62</v>
      </c>
      <c r="F4" s="12" t="s">
        <v>63</v>
      </c>
      <c r="G4" s="12" t="s">
        <v>64</v>
      </c>
    </row>
    <row r="5" spans="2:7" ht="30" customHeight="1" x14ac:dyDescent="0.4">
      <c r="B5" s="22" t="s">
        <v>29</v>
      </c>
      <c r="C5" s="22" t="s">
        <v>52</v>
      </c>
      <c r="D5" s="22" t="s">
        <v>55</v>
      </c>
      <c r="E5" s="13">
        <v>50</v>
      </c>
      <c r="F5" s="13">
        <v>10</v>
      </c>
      <c r="G5" s="13">
        <v>10</v>
      </c>
    </row>
    <row r="6" spans="2:7" ht="30" customHeight="1" x14ac:dyDescent="0.4">
      <c r="B6" s="22" t="s">
        <v>30</v>
      </c>
      <c r="C6" s="22" t="s">
        <v>53</v>
      </c>
      <c r="D6" s="22" t="s">
        <v>56</v>
      </c>
      <c r="E6" s="13">
        <v>25</v>
      </c>
      <c r="F6" s="13">
        <v>5</v>
      </c>
      <c r="G6" s="13">
        <v>5</v>
      </c>
    </row>
    <row r="7" spans="2:7" ht="30" customHeight="1" x14ac:dyDescent="0.4">
      <c r="B7" s="22" t="s">
        <v>31</v>
      </c>
      <c r="C7" s="22" t="s">
        <v>52</v>
      </c>
      <c r="D7" s="22" t="s">
        <v>57</v>
      </c>
      <c r="E7" s="13">
        <v>50</v>
      </c>
      <c r="F7" s="13">
        <v>10</v>
      </c>
      <c r="G7" s="13">
        <v>10</v>
      </c>
    </row>
    <row r="8" spans="2:7" ht="30" customHeight="1" x14ac:dyDescent="0.4">
      <c r="B8" s="22" t="s">
        <v>32</v>
      </c>
      <c r="C8" s="22" t="s">
        <v>54</v>
      </c>
      <c r="D8" s="22" t="s">
        <v>58</v>
      </c>
      <c r="E8" s="13">
        <v>30</v>
      </c>
      <c r="F8" s="13">
        <v>7</v>
      </c>
      <c r="G8" s="13">
        <v>10</v>
      </c>
    </row>
    <row r="9" spans="2:7" ht="30" customHeight="1" x14ac:dyDescent="0.4">
      <c r="B9" s="22" t="s">
        <v>33</v>
      </c>
      <c r="C9" s="22" t="s">
        <v>53</v>
      </c>
      <c r="D9" s="22" t="s">
        <v>59</v>
      </c>
      <c r="E9" s="13">
        <v>25</v>
      </c>
      <c r="F9" s="13">
        <v>5</v>
      </c>
      <c r="G9" s="13">
        <v>5</v>
      </c>
    </row>
    <row r="10" spans="2:7" ht="30" customHeight="1" x14ac:dyDescent="0.4">
      <c r="B10" s="22" t="s">
        <v>30</v>
      </c>
      <c r="C10" s="22" t="s">
        <v>52</v>
      </c>
      <c r="D10" s="22" t="s">
        <v>60</v>
      </c>
      <c r="E10" s="13">
        <v>50</v>
      </c>
      <c r="F10" s="13">
        <v>10</v>
      </c>
      <c r="G10" s="13">
        <v>10</v>
      </c>
    </row>
    <row r="11" spans="2:7" ht="30" customHeight="1" x14ac:dyDescent="0.4">
      <c r="B11" s="22" t="s">
        <v>34</v>
      </c>
      <c r="C11" s="22" t="s">
        <v>52</v>
      </c>
      <c r="D11" s="22" t="s">
        <v>61</v>
      </c>
      <c r="E11" s="13">
        <v>50</v>
      </c>
      <c r="F11" s="13">
        <v>10</v>
      </c>
      <c r="G11" s="13">
        <v>10</v>
      </c>
    </row>
  </sheetData>
  <dataValidations count="7">
    <dataValidation allowBlank="1" showInputMessage="1" showErrorMessage="1" prompt="Dette regnearket har en tabell som inneholder dataene for lagerets beholdningsliste og regnearket for beholdningsplukkliste. En navigasjonskobling til lagerets beholdningsliste-regneark finnes i celle B2" sqref="A1"/>
    <dataValidation allowBlank="1" showInputMessage="1" showErrorMessage="1" prompt="Angi hyllenummeret i denne kolonnen" sqref="B4"/>
    <dataValidation allowBlank="1" showInputMessage="1" showErrorMessage="1" prompt="Angi en beskrivelse av hyllen i denne kolonnen" sqref="C4"/>
    <dataValidation allowBlank="1" showInputMessage="1" showErrorMessage="1" prompt="Angi plasseringen av hyllen i denne kolonnen" sqref="D4"/>
    <dataValidation allowBlank="1" showInputMessage="1" showErrorMessage="1" prompt="Angi bredden på hyllen i denne kolonnen" sqref="E4"/>
    <dataValidation allowBlank="1" showInputMessage="1" showErrorMessage="1" prompt="Angi høyden på hyllen i denne kolonnen" sqref="F4"/>
    <dataValidation allowBlank="1" showInputMessage="1" showErrorMessage="1" prompt="Angi lengden på hyllen i denne kolonnen" sqref="G4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8</vt:i4>
      </vt:variant>
    </vt:vector>
  </HeadingPairs>
  <TitlesOfParts>
    <vt:vector size="11" baseType="lpstr">
      <vt:lpstr>Lagerets beholdningsliste</vt:lpstr>
      <vt:lpstr>Plukkliste for beholdning</vt:lpstr>
      <vt:lpstr>Hyllesøk</vt:lpstr>
      <vt:lpstr>BinNumber</vt:lpstr>
      <vt:lpstr>ColumnTitle1</vt:lpstr>
      <vt:lpstr>ColumnTitle2</vt:lpstr>
      <vt:lpstr>ColumnTitle3</vt:lpstr>
      <vt:lpstr>SKULookup</vt:lpstr>
      <vt:lpstr>Hyllesøk!Utskriftstitler</vt:lpstr>
      <vt:lpstr>'Lagerets beholdningsliste'!Utskriftstitler</vt:lpstr>
      <vt:lpstr>'Plukkliste for beholdning'!Utskriftstitler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2016-10-06T00:09:35Z</dcterms:created>
  <dcterms:modified xsi:type="dcterms:W3CDTF">2016-11-14T07:10:23Z</dcterms:modified>
</cp:coreProperties>
</file>