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Bajet Keluarga" sheetId="1" r:id="rId1"/>
  </sheets>
  <definedNames>
    <definedName name="BudgetYear">'Bajet Keluarga'!$C$2</definedName>
    <definedName name="_xlnm.Print_Titles" localSheetId="0">'Bajet Keluarga'!$13:$13</definedName>
  </definedNames>
  <calcPr calcId="152511"/>
</workbook>
</file>

<file path=xl/calcChain.xml><?xml version="1.0" encoding="utf-8"?>
<calcChain xmlns="http://schemas.openxmlformats.org/spreadsheetml/2006/main">
  <c r="O14" i="1" l="1"/>
  <c r="O16" i="1"/>
  <c r="O17" i="1"/>
  <c r="O18" i="1"/>
  <c r="O19" i="1"/>
  <c r="O20" i="1"/>
  <c r="O21" i="1"/>
  <c r="O22" i="1"/>
  <c r="O23" i="1"/>
  <c r="O24" i="1"/>
  <c r="O25" i="1"/>
  <c r="O26" i="1"/>
  <c r="O27" i="1"/>
  <c r="E28" i="1" l="1"/>
  <c r="G28" i="1"/>
  <c r="H28" i="1"/>
  <c r="I28" i="1"/>
  <c r="J28" i="1"/>
  <c r="K28" i="1"/>
  <c r="L28" i="1"/>
  <c r="F11" i="1"/>
  <c r="G11" i="1"/>
  <c r="I11" i="1"/>
  <c r="K11" i="1"/>
  <c r="M11" i="1"/>
  <c r="D11" i="1"/>
  <c r="F28" i="1"/>
  <c r="F5" i="1" s="1"/>
  <c r="M28" i="1"/>
  <c r="N28" i="1"/>
  <c r="C28" i="1"/>
  <c r="O8" i="1"/>
  <c r="E11" i="1"/>
  <c r="H11" i="1"/>
  <c r="J11" i="1"/>
  <c r="L11" i="1"/>
  <c r="N11" i="1"/>
  <c r="C11" i="1"/>
  <c r="N5" i="1" l="1"/>
  <c r="J5" i="1"/>
  <c r="C5" i="1"/>
  <c r="D28" i="1"/>
  <c r="D5" i="1" s="1"/>
  <c r="O15" i="1"/>
  <c r="I5" i="1"/>
  <c r="E5" i="1"/>
  <c r="K5" i="1"/>
  <c r="G5" i="1"/>
  <c r="M5" i="1"/>
  <c r="L5" i="1"/>
  <c r="H5" i="1"/>
  <c r="O9" i="1"/>
  <c r="O10" i="1"/>
  <c r="O11" i="1" l="1"/>
  <c r="O28" i="1"/>
  <c r="O5" i="1" l="1"/>
</calcChain>
</file>

<file path=xl/sharedStrings.xml><?xml version="1.0" encoding="utf-8"?>
<sst xmlns="http://schemas.openxmlformats.org/spreadsheetml/2006/main" count="67" uniqueCount="37">
  <si>
    <t>Gas</t>
  </si>
  <si>
    <t>Internet</t>
  </si>
  <si>
    <t>JAN</t>
  </si>
  <si>
    <t>FEB</t>
  </si>
  <si>
    <t>APR</t>
  </si>
  <si>
    <t>JUN</t>
  </si>
  <si>
    <t>JUL</t>
  </si>
  <si>
    <t>SEP</t>
  </si>
  <si>
    <t>NOV</t>
  </si>
  <si>
    <t>BAJET KELUARGA SMITH</t>
  </si>
  <si>
    <t>TAHUN:</t>
  </si>
  <si>
    <t>Tunai Bulanan</t>
  </si>
  <si>
    <t>Pendapatan 1</t>
  </si>
  <si>
    <t>Pendapatan 2</t>
  </si>
  <si>
    <t>Pendapatan Lain</t>
  </si>
  <si>
    <t>JUMLAH PENDAPATAN</t>
  </si>
  <si>
    <t>PERBELANJAAN</t>
  </si>
  <si>
    <t>Perumahan</t>
  </si>
  <si>
    <t>Barang Runcit</t>
  </si>
  <si>
    <t>Bayaran kereta</t>
  </si>
  <si>
    <t>Insurans</t>
  </si>
  <si>
    <t>Telefon rumah</t>
  </si>
  <si>
    <t>Telefon bimbit</t>
  </si>
  <si>
    <t>TV Kabel</t>
  </si>
  <si>
    <t>Elektrik</t>
  </si>
  <si>
    <t>Air</t>
  </si>
  <si>
    <t>Hiburan</t>
  </si>
  <si>
    <t>Tuisyen</t>
  </si>
  <si>
    <t>Simpanan</t>
  </si>
  <si>
    <t>JUMLAH PERBELANJAAN</t>
  </si>
  <si>
    <t>MAC</t>
    <phoneticPr fontId="10"/>
  </si>
  <si>
    <t>MEI</t>
    <phoneticPr fontId="10"/>
  </si>
  <si>
    <t>OGO</t>
    <phoneticPr fontId="10"/>
  </si>
  <si>
    <t>OKT</t>
    <phoneticPr fontId="10"/>
  </si>
  <si>
    <t>DIS</t>
    <phoneticPr fontId="10"/>
  </si>
  <si>
    <t>JUMLAH YTD</t>
  </si>
  <si>
    <t>ALIRAN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</si>
</sst>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[$RM-43E]#,##0.00_);\([$RM-43E]#,##0.00\)"/>
  </numFmts>
  <fonts count="11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3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0" fontId="0" fillId="0" borderId="0" xfId="0" applyAlignment="1">
      <alignment horizont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>
      <alignment vertical="center"/>
    </xf>
    <xf numFmtId="178" fontId="0" fillId="0" borderId="0" xfId="2" applyNumberFormat="1" applyFont="1" applyFill="1" applyBorder="1" applyAlignment="1">
      <alignment vertical="center"/>
    </xf>
  </cellXfs>
  <cellStyles count="8">
    <cellStyle name="20% - アクセント 1" xfId="2" builtinId="30"/>
    <cellStyle name="タイトル" xfId="3" builtinId="15" customBuiltin="1"/>
    <cellStyle name="見出し 1" xfId="1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7" builtinId="25" customBuiltin="1"/>
    <cellStyle name="標準" xfId="0" builtinId="0" customBuiltin="1"/>
  </cellStyles>
  <dxfs count="106"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numFmt numFmtId="178" formatCode="[$RM-43E]#,##0.00_);\([$RM-43E]#,##0.00\)"/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7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5"/>
      <tableStyleElement type="headerRow" dxfId="104"/>
      <tableStyleElement type="totalRow" dxfId="103"/>
      <tableStyleElement type="firstColumn" dxfId="102"/>
      <tableStyleElement type="firstHeaderCell" dxfId="101"/>
      <tableStyleElement type="firstTotalCell" dxfId="100"/>
    </tableStyle>
    <tableStyle name="Family Budget Cash Available 2" pivot="0" count="6">
      <tableStyleElement type="wholeTable" dxfId="99"/>
      <tableStyleElement type="headerRow" dxfId="98"/>
      <tableStyleElement type="totalRow" dxfId="97"/>
      <tableStyleElement type="firstColumn" dxfId="96"/>
      <tableStyleElement type="firstHeaderCell" dxfId="95"/>
      <tableStyleElement type="firstTotalCell" dxfId="94"/>
    </tableStyle>
    <tableStyle name="Family Budget Cash Available 3" pivot="0" count="6">
      <tableStyleElement type="wholeTable" dxfId="93"/>
      <tableStyleElement type="headerRow" dxfId="92"/>
      <tableStyleElement type="totalRow" dxfId="91"/>
      <tableStyleElement type="firstColumn" dxfId="90"/>
      <tableStyleElement type="firstHeaderCell" dxfId="89"/>
      <tableStyleElement type="firstTotalCell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Seni Pengepala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Income" displayName="tblIncome" ref="B7:P11" totalsRowCount="1" headerRowDxfId="55" headerRowCellStyle="見出し 1">
  <tableColumns count="15">
    <tableColumn id="1" name="PERBELANJAAN" totalsRowLabel="JUMLAH PENDAPATAN" totalsRowDxfId="54"/>
    <tableColumn id="2" name="JAN" totalsRowFunction="sum" dataDxfId="38" totalsRowDxfId="53"/>
    <tableColumn id="3" name="FEB" totalsRowFunction="sum" dataDxfId="37" totalsRowDxfId="52"/>
    <tableColumn id="4" name="MAC" totalsRowFunction="sum" dataDxfId="36" totalsRowDxfId="51"/>
    <tableColumn id="5" name="APR" totalsRowFunction="sum" dataDxfId="35" totalsRowDxfId="50"/>
    <tableColumn id="6" name="MEI" totalsRowFunction="sum" dataDxfId="34" totalsRowDxfId="49"/>
    <tableColumn id="7" name="JUN" totalsRowFunction="sum" dataDxfId="33" totalsRowDxfId="48"/>
    <tableColumn id="8" name="JUL" totalsRowFunction="sum" dataDxfId="32" totalsRowDxfId="47"/>
    <tableColumn id="9" name="OGO" totalsRowFunction="sum" dataDxfId="31" totalsRowDxfId="46"/>
    <tableColumn id="10" name="SEP" totalsRowFunction="sum" dataDxfId="30" totalsRowDxfId="45"/>
    <tableColumn id="11" name="OKT" totalsRowFunction="sum" dataDxfId="29" totalsRowDxfId="44"/>
    <tableColumn id="12" name="NOV" totalsRowFunction="sum" dataDxfId="28" totalsRowDxfId="43"/>
    <tableColumn id="13" name="DIS" totalsRowFunction="sum" dataDxfId="27" totalsRowDxfId="42"/>
    <tableColumn id="14" name="JUMLAH YTD" totalsRowFunction="sum" dataDxfId="26" totalsRowDxfId="41">
      <calculatedColumnFormula>SUM(tblIncome[[#This Row],[JAN]:[DIS]])</calculatedColumnFormula>
    </tableColumn>
    <tableColumn id="15" name="ALIRAN" totalsRowDxfId="40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Tunai Bulanan yang Tersedia" altTextSummary="Meringkaskan tunai yang tersedia (pendapatan tolak perbelanjaan) bagi setiap bulan kalendar."/>
    </ext>
  </extLst>
</table>
</file>

<file path=xl/tables/table2.xml><?xml version="1.0" encoding="utf-8"?>
<table xmlns="http://schemas.openxmlformats.org/spreadsheetml/2006/main" id="2" name="tblExpenses" displayName="tblExpenses" ref="B13:P28" totalsRowCount="1">
  <tableColumns count="15">
    <tableColumn id="1" name="PERBELANJAAN" totalsRowLabel="JUMLAH PERBELANJAAN" dataDxfId="87" totalsRowDxfId="70"/>
    <tableColumn id="2" name="JAN" totalsRowFunction="sum" dataDxfId="25" totalsRowDxfId="69"/>
    <tableColumn id="3" name="FEB" totalsRowFunction="sum" dataDxfId="24" totalsRowDxfId="68"/>
    <tableColumn id="4" name="MAC" totalsRowFunction="sum" dataDxfId="23" totalsRowDxfId="67"/>
    <tableColumn id="5" name="APR" totalsRowFunction="sum" dataDxfId="22" totalsRowDxfId="66"/>
    <tableColumn id="6" name="MEI" totalsRowFunction="sum" dataDxfId="21" totalsRowDxfId="65"/>
    <tableColumn id="7" name="JUN" totalsRowFunction="sum" dataDxfId="20" totalsRowDxfId="64"/>
    <tableColumn id="8" name="JUL" totalsRowFunction="sum" dataDxfId="19" totalsRowDxfId="63"/>
    <tableColumn id="9" name="OGO" totalsRowFunction="sum" dataDxfId="18" totalsRowDxfId="62"/>
    <tableColumn id="10" name="SEP" totalsRowFunction="sum" dataDxfId="17" totalsRowDxfId="61"/>
    <tableColumn id="11" name="OKT" totalsRowFunction="sum" dataDxfId="16" totalsRowDxfId="60"/>
    <tableColumn id="12" name="NOV" totalsRowFunction="sum" dataDxfId="15" totalsRowDxfId="59"/>
    <tableColumn id="13" name="DIS" totalsRowFunction="sum" dataDxfId="14" totalsRowDxfId="58"/>
    <tableColumn id="14" name="JUMLAH YTD" totalsRowFunction="sum" dataDxfId="13" totalsRowDxfId="57">
      <calculatedColumnFormula>SUM(tblExpenses[[#This Row],[JAN]:[DIS]])</calculatedColumnFormula>
    </tableColumn>
    <tableColumn id="15" name="ALIRAN" totalsRowDxfId="56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Perbelanjaan Bulanan" altTextSummary="Ringkasan perbelanjaan bagi setiap bulan kalendar."/>
    </ext>
  </extLst>
</table>
</file>

<file path=xl/tables/table3.xml><?xml version="1.0" encoding="utf-8"?>
<table xmlns="http://schemas.openxmlformats.org/spreadsheetml/2006/main" id="3" name="tblCashAvailable" displayName="tblCashAvailable" ref="B4:P5" headerRowDxfId="39" headerRowCellStyle="見出し 1">
  <tableColumns count="15">
    <tableColumn id="1" name="PERBELANJAAN" totalsRowLabel="Total" dataDxfId="86" totalsRowDxfId="85"/>
    <tableColumn id="2" name="JAN" dataDxfId="12" totalsRowDxfId="84">
      <calculatedColumnFormula>tblIncome[[#Totals],[JAN]]-tblExpenses[[#Totals],[JAN]]</calculatedColumnFormula>
    </tableColumn>
    <tableColumn id="3" name="FEB" dataDxfId="11" totalsRowDxfId="83">
      <calculatedColumnFormula>tblIncome[[#Totals],[FEB]]-tblExpenses[[#Totals],[FEB]]</calculatedColumnFormula>
    </tableColumn>
    <tableColumn id="4" name="MAC" dataDxfId="10" totalsRowDxfId="82">
      <calculatedColumnFormula>tblIncome[[#Totals],[MAC]]-tblExpenses[[#Totals],[MAC]]</calculatedColumnFormula>
    </tableColumn>
    <tableColumn id="5" name="APR" dataDxfId="9" totalsRowDxfId="81">
      <calculatedColumnFormula>tblIncome[[#Totals],[APR]]-tblExpenses[[#Totals],[APR]]</calculatedColumnFormula>
    </tableColumn>
    <tableColumn id="6" name="MEI" dataDxfId="8" totalsRowDxfId="80">
      <calculatedColumnFormula>tblIncome[[#Totals],[MEI]]-tblExpenses[[#Totals],[MEI]]</calculatedColumnFormula>
    </tableColumn>
    <tableColumn id="7" name="JUN" dataDxfId="7" totalsRowDxfId="79">
      <calculatedColumnFormula>tblIncome[[#Totals],[JUN]]-tblExpenses[[#Totals],[JUN]]</calculatedColumnFormula>
    </tableColumn>
    <tableColumn id="8" name="JUL" dataDxfId="6" totalsRowDxfId="78">
      <calculatedColumnFormula>tblIncome[[#Totals],[JUL]]-tblExpenses[[#Totals],[JUL]]</calculatedColumnFormula>
    </tableColumn>
    <tableColumn id="9" name="OGO" dataDxfId="5" totalsRowDxfId="77">
      <calculatedColumnFormula>tblIncome[[#Totals],[OGO]]-tblExpenses[[#Totals],[OGO]]</calculatedColumnFormula>
    </tableColumn>
    <tableColumn id="10" name="SEP" dataDxfId="4" totalsRowDxfId="76">
      <calculatedColumnFormula>tblIncome[[#Totals],[SEP]]-tblExpenses[[#Totals],[SEP]]</calculatedColumnFormula>
    </tableColumn>
    <tableColumn id="11" name="OKT" dataDxfId="3" totalsRowDxfId="75">
      <calculatedColumnFormula>tblIncome[[#Totals],[OKT]]-tblExpenses[[#Totals],[OKT]]</calculatedColumnFormula>
    </tableColumn>
    <tableColumn id="12" name="NOV" dataDxfId="2" totalsRowDxfId="74">
      <calculatedColumnFormula>tblIncome[[#Totals],[NOV]]-tblExpenses[[#Totals],[NOV]]</calculatedColumnFormula>
    </tableColumn>
    <tableColumn id="13" name="DIS" dataDxfId="1" totalsRowDxfId="73">
      <calculatedColumnFormula>tblIncome[[#Totals],[DIS]]-tblExpenses[[#Totals],[DIS]]</calculatedColumnFormula>
    </tableColumn>
    <tableColumn id="14" name="JUMLAH YTD" dataDxfId="0" totalsRowDxfId="72">
      <calculatedColumnFormula>tblIncome[[#Totals],[JUMLAH YTD]]-tblExpenses[[#Totals],[JUMLAH YTD]]</calculatedColumnFormula>
    </tableColumn>
    <tableColumn id="15" name="ALIRAN" totalsRowFunction="count" totalsRowDxfId="71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Pendapatan Bulanan" altTextSummary="Meringkaskan pendapatan mengikut jenis bagi setiap bulan kalendar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26.2851562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9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10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8" t="s">
        <v>16</v>
      </c>
      <c r="C4" s="17" t="s">
        <v>2</v>
      </c>
      <c r="D4" s="17" t="s">
        <v>3</v>
      </c>
      <c r="E4" s="17" t="s">
        <v>30</v>
      </c>
      <c r="F4" s="17" t="s">
        <v>4</v>
      </c>
      <c r="G4" s="17" t="s">
        <v>31</v>
      </c>
      <c r="H4" s="17" t="s">
        <v>5</v>
      </c>
      <c r="I4" s="17" t="s">
        <v>6</v>
      </c>
      <c r="J4" s="17" t="s">
        <v>32</v>
      </c>
      <c r="K4" s="17" t="s">
        <v>7</v>
      </c>
      <c r="L4" s="17" t="s">
        <v>33</v>
      </c>
      <c r="M4" s="17" t="s">
        <v>8</v>
      </c>
      <c r="N4" s="17" t="s">
        <v>34</v>
      </c>
      <c r="O4" s="17" t="s">
        <v>35</v>
      </c>
      <c r="P4" s="17" t="s">
        <v>36</v>
      </c>
    </row>
    <row r="5" spans="1:16" s="6" customFormat="1" ht="21" customHeight="1" x14ac:dyDescent="0.2">
      <c r="A5" s="5"/>
      <c r="B5" s="8" t="s">
        <v>11</v>
      </c>
      <c r="C5" s="22">
        <f>tblIncome[[#Totals],[JAN]]-tblExpenses[[#Totals],[JAN]]</f>
        <v>1220</v>
      </c>
      <c r="D5" s="22">
        <f>tblIncome[[#Totals],[FEB]]-tblExpenses[[#Totals],[FEB]]</f>
        <v>1587</v>
      </c>
      <c r="E5" s="22">
        <f>tblIncome[[#Totals],[MAC]]-tblExpenses[[#Totals],[MAC]]</f>
        <v>1174</v>
      </c>
      <c r="F5" s="22">
        <f>tblIncome[[#Totals],[APR]]-tblExpenses[[#Totals],[APR]]</f>
        <v>1445</v>
      </c>
      <c r="G5" s="22">
        <f>tblIncome[[#Totals],[MEI]]-tblExpenses[[#Totals],[MEI]]</f>
        <v>1391</v>
      </c>
      <c r="H5" s="22">
        <f>tblIncome[[#Totals],[JUN]]-tblExpenses[[#Totals],[JUN]]</f>
        <v>1434</v>
      </c>
      <c r="I5" s="22">
        <f>tblIncome[[#Totals],[JUL]]-tblExpenses[[#Totals],[JUL]]</f>
        <v>1085</v>
      </c>
      <c r="J5" s="22">
        <f>tblIncome[[#Totals],[OGO]]-tblExpenses[[#Totals],[OGO]]</f>
        <v>1181</v>
      </c>
      <c r="K5" s="22">
        <f>tblIncome[[#Totals],[SEP]]-tblExpenses[[#Totals],[SEP]]</f>
        <v>1445</v>
      </c>
      <c r="L5" s="22">
        <f>tblIncome[[#Totals],[OKT]]-tblExpenses[[#Totals],[OKT]]</f>
        <v>1466</v>
      </c>
      <c r="M5" s="22">
        <f>tblIncome[[#Totals],[NOV]]-tblExpenses[[#Totals],[NOV]]</f>
        <v>0</v>
      </c>
      <c r="N5" s="22">
        <f>tblIncome[[#Totals],[DIS]]-tblExpenses[[#Totals],[DIS]]</f>
        <v>0</v>
      </c>
      <c r="O5" s="22">
        <f>tblIncome[[#Totals],[JUMLAH YTD]]-tblExpenses[[#Totals],[JUMLAH YTD]]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16</v>
      </c>
      <c r="C7" s="17" t="s">
        <v>2</v>
      </c>
      <c r="D7" s="17" t="s">
        <v>3</v>
      </c>
      <c r="E7" s="17" t="s">
        <v>30</v>
      </c>
      <c r="F7" s="17" t="s">
        <v>4</v>
      </c>
      <c r="G7" s="17" t="s">
        <v>31</v>
      </c>
      <c r="H7" s="17" t="s">
        <v>5</v>
      </c>
      <c r="I7" s="17" t="s">
        <v>6</v>
      </c>
      <c r="J7" s="17" t="s">
        <v>32</v>
      </c>
      <c r="K7" s="17" t="s">
        <v>7</v>
      </c>
      <c r="L7" s="17" t="s">
        <v>33</v>
      </c>
      <c r="M7" s="17" t="s">
        <v>8</v>
      </c>
      <c r="N7" s="17" t="s">
        <v>34</v>
      </c>
      <c r="O7" s="17" t="s">
        <v>35</v>
      </c>
      <c r="P7" s="17" t="s">
        <v>36</v>
      </c>
    </row>
    <row r="8" spans="1:16" s="9" customFormat="1" ht="21" customHeight="1" x14ac:dyDescent="0.2">
      <c r="A8" s="7"/>
      <c r="B8" s="12" t="s">
        <v>12</v>
      </c>
      <c r="C8" s="20">
        <v>4000</v>
      </c>
      <c r="D8" s="20">
        <v>4410</v>
      </c>
      <c r="E8" s="20">
        <v>4019</v>
      </c>
      <c r="F8" s="20">
        <v>4263</v>
      </c>
      <c r="G8" s="20">
        <v>4123</v>
      </c>
      <c r="H8" s="20">
        <v>4308</v>
      </c>
      <c r="I8" s="20">
        <v>4162</v>
      </c>
      <c r="J8" s="20">
        <v>4165</v>
      </c>
      <c r="K8" s="20">
        <v>4248</v>
      </c>
      <c r="L8" s="20">
        <v>4324</v>
      </c>
      <c r="M8" s="20"/>
      <c r="N8" s="20"/>
      <c r="O8" s="20">
        <f>SUM(tblIncome[[#This Row],[JAN]:[DIS]])</f>
        <v>42022</v>
      </c>
      <c r="P8" s="12"/>
    </row>
    <row r="9" spans="1:16" s="8" customFormat="1" ht="21" customHeight="1" x14ac:dyDescent="0.2">
      <c r="B9" s="12" t="s">
        <v>13</v>
      </c>
      <c r="C9" s="20">
        <v>275</v>
      </c>
      <c r="D9" s="20">
        <v>296</v>
      </c>
      <c r="E9" s="20">
        <v>251</v>
      </c>
      <c r="F9" s="20">
        <v>269</v>
      </c>
      <c r="G9" s="20">
        <v>252</v>
      </c>
      <c r="H9" s="20">
        <v>252</v>
      </c>
      <c r="I9" s="20">
        <v>262</v>
      </c>
      <c r="J9" s="20">
        <v>258</v>
      </c>
      <c r="K9" s="20">
        <v>296</v>
      </c>
      <c r="L9" s="20">
        <v>270</v>
      </c>
      <c r="M9" s="20"/>
      <c r="N9" s="20"/>
      <c r="O9" s="20">
        <f>SUM(tblIncome[[#This Row],[JAN]:[DIS]])</f>
        <v>2681</v>
      </c>
      <c r="P9" s="12"/>
    </row>
    <row r="10" spans="1:16" s="9" customFormat="1" ht="21" customHeight="1" x14ac:dyDescent="0.2">
      <c r="A10" s="7"/>
      <c r="B10" s="12" t="s">
        <v>14</v>
      </c>
      <c r="C10" s="20">
        <v>500</v>
      </c>
      <c r="D10" s="20">
        <v>507</v>
      </c>
      <c r="E10" s="20">
        <v>551</v>
      </c>
      <c r="F10" s="20">
        <v>556</v>
      </c>
      <c r="G10" s="20">
        <v>588</v>
      </c>
      <c r="H10" s="20">
        <v>534</v>
      </c>
      <c r="I10" s="20">
        <v>533</v>
      </c>
      <c r="J10" s="20">
        <v>585</v>
      </c>
      <c r="K10" s="20">
        <v>560</v>
      </c>
      <c r="L10" s="20">
        <v>520</v>
      </c>
      <c r="M10" s="20"/>
      <c r="N10" s="20"/>
      <c r="O10" s="20">
        <f>SUM(tblIncome[[#This Row],[JAN]:[DIS]])</f>
        <v>5434</v>
      </c>
      <c r="P10" s="12"/>
    </row>
    <row r="11" spans="1:16" ht="21" customHeight="1" x14ac:dyDescent="0.2">
      <c r="A11" s="1"/>
      <c r="B11" s="12" t="s">
        <v>15</v>
      </c>
      <c r="C11" s="21">
        <f>SUBTOTAL(109,tblIncome[JAN])</f>
        <v>4775</v>
      </c>
      <c r="D11" s="21">
        <f>SUBTOTAL(109,tblIncome[FEB])</f>
        <v>5213</v>
      </c>
      <c r="E11" s="21">
        <f>SUBTOTAL(109,tblIncome[MAC])</f>
        <v>4821</v>
      </c>
      <c r="F11" s="21">
        <f>SUBTOTAL(109,tblIncome[APR])</f>
        <v>5088</v>
      </c>
      <c r="G11" s="21">
        <f>SUBTOTAL(109,tblIncome[MEI])</f>
        <v>4963</v>
      </c>
      <c r="H11" s="21">
        <f>SUBTOTAL(109,tblIncome[JUN])</f>
        <v>5094</v>
      </c>
      <c r="I11" s="21">
        <f>SUBTOTAL(109,tblIncome[JUL])</f>
        <v>4957</v>
      </c>
      <c r="J11" s="21">
        <f>SUBTOTAL(109,tblIncome[OGO])</f>
        <v>5008</v>
      </c>
      <c r="K11" s="21">
        <f>SUBTOTAL(109,tblIncome[SEP])</f>
        <v>5104</v>
      </c>
      <c r="L11" s="21">
        <f>SUBTOTAL(109,tblIncome[OKT])</f>
        <v>5114</v>
      </c>
      <c r="M11" s="21">
        <f>SUBTOTAL(109,tblIncome[NOV])</f>
        <v>0</v>
      </c>
      <c r="N11" s="21">
        <f>SUBTOTAL(109,tblIncome[DIS])</f>
        <v>0</v>
      </c>
      <c r="O11" s="21">
        <f>SUBTOTAL(109,tblIncome[JUMLAH YTD])</f>
        <v>50137</v>
      </c>
      <c r="P11" s="15"/>
    </row>
    <row r="12" spans="1:16" ht="21" customHeight="1" x14ac:dyDescent="0.2">
      <c r="A12" s="1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21" customHeight="1" x14ac:dyDescent="0.2">
      <c r="A13" s="1"/>
      <c r="B13" s="18" t="s">
        <v>16</v>
      </c>
      <c r="C13" s="17" t="s">
        <v>2</v>
      </c>
      <c r="D13" s="17" t="s">
        <v>3</v>
      </c>
      <c r="E13" s="17" t="s">
        <v>30</v>
      </c>
      <c r="F13" s="17" t="s">
        <v>4</v>
      </c>
      <c r="G13" s="17" t="s">
        <v>31</v>
      </c>
      <c r="H13" s="17" t="s">
        <v>5</v>
      </c>
      <c r="I13" s="17" t="s">
        <v>6</v>
      </c>
      <c r="J13" s="17" t="s">
        <v>32</v>
      </c>
      <c r="K13" s="17" t="s">
        <v>7</v>
      </c>
      <c r="L13" s="17" t="s">
        <v>33</v>
      </c>
      <c r="M13" s="17" t="s">
        <v>8</v>
      </c>
      <c r="N13" s="17" t="s">
        <v>34</v>
      </c>
      <c r="O13" s="17" t="s">
        <v>35</v>
      </c>
      <c r="P13" s="17" t="s">
        <v>36</v>
      </c>
    </row>
    <row r="14" spans="1:16" ht="21" customHeight="1" x14ac:dyDescent="0.2">
      <c r="A14" s="1"/>
      <c r="B14" s="12" t="s">
        <v>17</v>
      </c>
      <c r="C14" s="20">
        <v>1500</v>
      </c>
      <c r="D14" s="20">
        <v>1500</v>
      </c>
      <c r="E14" s="20">
        <v>1500</v>
      </c>
      <c r="F14" s="20">
        <v>1500</v>
      </c>
      <c r="G14" s="20">
        <v>1500</v>
      </c>
      <c r="H14" s="20">
        <v>1500</v>
      </c>
      <c r="I14" s="20">
        <v>1500</v>
      </c>
      <c r="J14" s="20">
        <v>1500</v>
      </c>
      <c r="K14" s="20">
        <v>1500</v>
      </c>
      <c r="L14" s="20">
        <v>1500</v>
      </c>
      <c r="M14" s="20"/>
      <c r="N14" s="20"/>
      <c r="O14" s="20">
        <f>SUM(tblExpenses[[#This Row],[JAN]:[DIS]])</f>
        <v>15000</v>
      </c>
      <c r="P14" s="16"/>
    </row>
    <row r="15" spans="1:16" ht="21" customHeight="1" x14ac:dyDescent="0.2">
      <c r="A15" s="1"/>
      <c r="B15" s="12" t="s">
        <v>18</v>
      </c>
      <c r="C15" s="20">
        <v>250</v>
      </c>
      <c r="D15" s="20">
        <v>331</v>
      </c>
      <c r="E15" s="20">
        <v>299</v>
      </c>
      <c r="F15" s="20">
        <v>333</v>
      </c>
      <c r="G15" s="20">
        <v>324</v>
      </c>
      <c r="H15" s="20">
        <v>313</v>
      </c>
      <c r="I15" s="20">
        <v>338</v>
      </c>
      <c r="J15" s="20">
        <v>225</v>
      </c>
      <c r="K15" s="20">
        <v>258</v>
      </c>
      <c r="L15" s="20">
        <v>322</v>
      </c>
      <c r="M15" s="20"/>
      <c r="N15" s="20"/>
      <c r="O15" s="20">
        <f>SUM(tblExpenses[[#This Row],[JAN]:[DIS]])</f>
        <v>2993</v>
      </c>
      <c r="P15" s="16"/>
    </row>
    <row r="16" spans="1:16" ht="21" customHeight="1" x14ac:dyDescent="0.2">
      <c r="A16" s="1"/>
      <c r="B16" s="12" t="s">
        <v>19</v>
      </c>
      <c r="C16" s="20">
        <v>345</v>
      </c>
      <c r="D16" s="20">
        <v>345</v>
      </c>
      <c r="E16" s="20">
        <v>345</v>
      </c>
      <c r="F16" s="20">
        <v>345</v>
      </c>
      <c r="G16" s="20">
        <v>345</v>
      </c>
      <c r="H16" s="20">
        <v>345</v>
      </c>
      <c r="I16" s="20">
        <v>345</v>
      </c>
      <c r="J16" s="20">
        <v>345</v>
      </c>
      <c r="K16" s="20">
        <v>345</v>
      </c>
      <c r="L16" s="20">
        <v>345</v>
      </c>
      <c r="M16" s="20"/>
      <c r="N16" s="20"/>
      <c r="O16" s="20">
        <f>SUM(tblExpenses[[#This Row],[JAN]:[DIS]])</f>
        <v>3450</v>
      </c>
      <c r="P16" s="16"/>
    </row>
    <row r="17" spans="1:16" ht="21" customHeight="1" x14ac:dyDescent="0.2">
      <c r="A17" s="1"/>
      <c r="B17" s="12" t="s">
        <v>20</v>
      </c>
      <c r="C17" s="20">
        <v>120</v>
      </c>
      <c r="D17" s="20">
        <v>120</v>
      </c>
      <c r="E17" s="20">
        <v>120</v>
      </c>
      <c r="F17" s="20">
        <v>120</v>
      </c>
      <c r="G17" s="20">
        <v>120</v>
      </c>
      <c r="H17" s="20">
        <v>120</v>
      </c>
      <c r="I17" s="20">
        <v>120</v>
      </c>
      <c r="J17" s="20">
        <v>120</v>
      </c>
      <c r="K17" s="20">
        <v>120</v>
      </c>
      <c r="L17" s="20">
        <v>120</v>
      </c>
      <c r="M17" s="20"/>
      <c r="N17" s="20"/>
      <c r="O17" s="20">
        <f>SUM(tblExpenses[[#This Row],[JAN]:[DIS]])</f>
        <v>1200</v>
      </c>
      <c r="P17" s="16"/>
    </row>
    <row r="18" spans="1:16" ht="21" customHeight="1" x14ac:dyDescent="0.2">
      <c r="A18" s="1"/>
      <c r="B18" s="12" t="s">
        <v>21</v>
      </c>
      <c r="C18" s="20">
        <v>50</v>
      </c>
      <c r="D18" s="20">
        <v>50</v>
      </c>
      <c r="E18" s="20">
        <v>50</v>
      </c>
      <c r="F18" s="20">
        <v>50</v>
      </c>
      <c r="G18" s="20">
        <v>50</v>
      </c>
      <c r="H18" s="20">
        <v>50</v>
      </c>
      <c r="I18" s="20">
        <v>50</v>
      </c>
      <c r="J18" s="20">
        <v>50</v>
      </c>
      <c r="K18" s="20">
        <v>50</v>
      </c>
      <c r="L18" s="20">
        <v>50</v>
      </c>
      <c r="M18" s="20"/>
      <c r="N18" s="20"/>
      <c r="O18" s="20">
        <f>SUM(tblExpenses[[#This Row],[JAN]:[DIS]])</f>
        <v>500</v>
      </c>
      <c r="P18" s="16"/>
    </row>
    <row r="19" spans="1:16" ht="21" customHeight="1" x14ac:dyDescent="0.2">
      <c r="A19" s="1"/>
      <c r="B19" s="12" t="s">
        <v>22</v>
      </c>
      <c r="C19" s="20">
        <v>72</v>
      </c>
      <c r="D19" s="20">
        <v>70</v>
      </c>
      <c r="E19" s="20">
        <v>80</v>
      </c>
      <c r="F19" s="20">
        <v>70</v>
      </c>
      <c r="G19" s="20">
        <v>75</v>
      </c>
      <c r="H19" s="20">
        <v>80</v>
      </c>
      <c r="I19" s="20">
        <v>90</v>
      </c>
      <c r="J19" s="20">
        <v>73</v>
      </c>
      <c r="K19" s="20">
        <v>75</v>
      </c>
      <c r="L19" s="20">
        <v>70</v>
      </c>
      <c r="M19" s="20"/>
      <c r="N19" s="20"/>
      <c r="O19" s="20">
        <f>SUM(tblExpenses[[#This Row],[JAN]:[DIS]])</f>
        <v>755</v>
      </c>
      <c r="P19" s="16"/>
    </row>
    <row r="20" spans="1:16" ht="21" customHeight="1" x14ac:dyDescent="0.2">
      <c r="A20" s="1"/>
      <c r="B20" s="12" t="s">
        <v>23</v>
      </c>
      <c r="C20" s="20">
        <v>60</v>
      </c>
      <c r="D20" s="20">
        <v>63</v>
      </c>
      <c r="E20" s="20">
        <v>65</v>
      </c>
      <c r="F20" s="20">
        <v>60</v>
      </c>
      <c r="G20" s="20">
        <v>65</v>
      </c>
      <c r="H20" s="20">
        <v>60</v>
      </c>
      <c r="I20" s="20">
        <v>63</v>
      </c>
      <c r="J20" s="20">
        <v>60</v>
      </c>
      <c r="K20" s="20">
        <v>63</v>
      </c>
      <c r="L20" s="20">
        <v>60</v>
      </c>
      <c r="M20" s="20"/>
      <c r="N20" s="20"/>
      <c r="O20" s="20">
        <f>SUM(tblExpenses[[#This Row],[JAN]:[DIS]])</f>
        <v>619</v>
      </c>
      <c r="P20" s="16"/>
    </row>
    <row r="21" spans="1:16" ht="21" customHeight="1" x14ac:dyDescent="0.2">
      <c r="A21" s="1"/>
      <c r="B21" s="12" t="s">
        <v>1</v>
      </c>
      <c r="C21" s="20">
        <v>45</v>
      </c>
      <c r="D21" s="20">
        <v>45</v>
      </c>
      <c r="E21" s="20">
        <v>45</v>
      </c>
      <c r="F21" s="20">
        <v>45</v>
      </c>
      <c r="G21" s="20">
        <v>45</v>
      </c>
      <c r="H21" s="20">
        <v>45</v>
      </c>
      <c r="I21" s="20">
        <v>45</v>
      </c>
      <c r="J21" s="20">
        <v>45</v>
      </c>
      <c r="K21" s="20">
        <v>45</v>
      </c>
      <c r="L21" s="20">
        <v>45</v>
      </c>
      <c r="M21" s="20"/>
      <c r="N21" s="20"/>
      <c r="O21" s="20">
        <f>SUM(tblExpenses[[#This Row],[JAN]:[DIS]])</f>
        <v>450</v>
      </c>
      <c r="P21" s="16"/>
    </row>
    <row r="22" spans="1:16" ht="21" customHeight="1" x14ac:dyDescent="0.2">
      <c r="A22" s="1"/>
      <c r="B22" s="12" t="s">
        <v>24</v>
      </c>
      <c r="C22" s="20">
        <v>155</v>
      </c>
      <c r="D22" s="20">
        <v>155</v>
      </c>
      <c r="E22" s="20">
        <v>158</v>
      </c>
      <c r="F22" s="20">
        <v>160</v>
      </c>
      <c r="G22" s="20">
        <v>165</v>
      </c>
      <c r="H22" s="20">
        <v>200</v>
      </c>
      <c r="I22" s="20">
        <v>340</v>
      </c>
      <c r="J22" s="20">
        <v>350</v>
      </c>
      <c r="K22" s="20">
        <v>240</v>
      </c>
      <c r="L22" s="20">
        <v>180</v>
      </c>
      <c r="M22" s="20"/>
      <c r="N22" s="20"/>
      <c r="O22" s="20">
        <f>SUM(tblExpenses[[#This Row],[JAN]:[DIS]])</f>
        <v>2103</v>
      </c>
      <c r="P22" s="16"/>
    </row>
    <row r="23" spans="1:16" ht="21" customHeight="1" x14ac:dyDescent="0.2">
      <c r="A23" s="1"/>
      <c r="B23" s="12" t="s">
        <v>25</v>
      </c>
      <c r="C23" s="20">
        <v>35</v>
      </c>
      <c r="D23" s="20">
        <v>35</v>
      </c>
      <c r="E23" s="20">
        <v>37</v>
      </c>
      <c r="F23" s="20">
        <v>39</v>
      </c>
      <c r="G23" s="20">
        <v>45</v>
      </c>
      <c r="H23" s="20">
        <v>42</v>
      </c>
      <c r="I23" s="20">
        <v>42</v>
      </c>
      <c r="J23" s="20">
        <v>36</v>
      </c>
      <c r="K23" s="20">
        <v>38</v>
      </c>
      <c r="L23" s="20">
        <v>40</v>
      </c>
      <c r="M23" s="20"/>
      <c r="N23" s="20"/>
      <c r="O23" s="20">
        <f>SUM(tblExpenses[[#This Row],[JAN]:[DIS]])</f>
        <v>389</v>
      </c>
      <c r="P23" s="16"/>
    </row>
    <row r="24" spans="1:16" ht="21" customHeight="1" x14ac:dyDescent="0.2">
      <c r="A24" s="1"/>
      <c r="B24" s="12" t="s">
        <v>0</v>
      </c>
      <c r="C24" s="20">
        <v>50</v>
      </c>
      <c r="D24" s="20">
        <v>45</v>
      </c>
      <c r="E24" s="20">
        <v>40</v>
      </c>
      <c r="F24" s="20">
        <v>40</v>
      </c>
      <c r="G24" s="20">
        <v>42</v>
      </c>
      <c r="H24" s="20">
        <v>50</v>
      </c>
      <c r="I24" s="20">
        <v>55</v>
      </c>
      <c r="J24" s="20">
        <v>40</v>
      </c>
      <c r="K24" s="20">
        <v>43</v>
      </c>
      <c r="L24" s="20">
        <v>30</v>
      </c>
      <c r="M24" s="20"/>
      <c r="N24" s="20"/>
      <c r="O24" s="20">
        <f>SUM(tblExpenses[[#This Row],[JAN]:[DIS]])</f>
        <v>435</v>
      </c>
      <c r="P24" s="16"/>
    </row>
    <row r="25" spans="1:16" ht="21" customHeight="1" x14ac:dyDescent="0.2">
      <c r="A25" s="1"/>
      <c r="B25" s="12" t="s">
        <v>26</v>
      </c>
      <c r="C25" s="20">
        <v>123</v>
      </c>
      <c r="D25" s="20">
        <v>92</v>
      </c>
      <c r="E25" s="20">
        <v>58</v>
      </c>
      <c r="F25" s="20">
        <v>131</v>
      </c>
      <c r="G25" s="20">
        <v>46</v>
      </c>
      <c r="H25" s="20">
        <v>105</v>
      </c>
      <c r="I25" s="20">
        <v>84</v>
      </c>
      <c r="J25" s="20">
        <v>108</v>
      </c>
      <c r="K25" s="20">
        <v>132</v>
      </c>
      <c r="L25" s="20">
        <v>136</v>
      </c>
      <c r="M25" s="20"/>
      <c r="N25" s="20"/>
      <c r="O25" s="20">
        <f>SUM(tblExpenses[[#This Row],[JAN]:[DIS]])</f>
        <v>1015</v>
      </c>
      <c r="P25" s="16"/>
    </row>
    <row r="26" spans="1:16" ht="21" customHeight="1" x14ac:dyDescent="0.2">
      <c r="A26" s="1"/>
      <c r="B26" s="12" t="s">
        <v>27</v>
      </c>
      <c r="C26" s="20">
        <v>550</v>
      </c>
      <c r="D26" s="20">
        <v>550</v>
      </c>
      <c r="E26" s="20">
        <v>550</v>
      </c>
      <c r="F26" s="20">
        <v>550</v>
      </c>
      <c r="G26" s="20">
        <v>550</v>
      </c>
      <c r="H26" s="20">
        <v>550</v>
      </c>
      <c r="I26" s="20">
        <v>550</v>
      </c>
      <c r="J26" s="20">
        <v>550</v>
      </c>
      <c r="K26" s="20">
        <v>550</v>
      </c>
      <c r="L26" s="20">
        <v>550</v>
      </c>
      <c r="M26" s="20"/>
      <c r="N26" s="20"/>
      <c r="O26" s="20">
        <f>SUM(tblExpenses[[#This Row],[JAN]:[DIS]])</f>
        <v>5500</v>
      </c>
      <c r="P26" s="16"/>
    </row>
    <row r="27" spans="1:16" customFormat="1" ht="21" customHeight="1" x14ac:dyDescent="0.2">
      <c r="B27" s="12" t="s">
        <v>28</v>
      </c>
      <c r="C27" s="20">
        <v>200</v>
      </c>
      <c r="D27" s="20">
        <v>225</v>
      </c>
      <c r="E27" s="20">
        <v>300</v>
      </c>
      <c r="F27" s="20">
        <v>200</v>
      </c>
      <c r="G27" s="20">
        <v>200</v>
      </c>
      <c r="H27" s="20">
        <v>200</v>
      </c>
      <c r="I27" s="20">
        <v>250</v>
      </c>
      <c r="J27" s="20">
        <v>325</v>
      </c>
      <c r="K27" s="20">
        <v>200</v>
      </c>
      <c r="L27" s="20">
        <v>200</v>
      </c>
      <c r="M27" s="20"/>
      <c r="N27" s="20"/>
      <c r="O27" s="20">
        <f>SUM(tblExpenses[[#This Row],[JAN]:[DIS]])</f>
        <v>2300</v>
      </c>
      <c r="P27" s="16"/>
    </row>
    <row r="28" spans="1:16" ht="21" customHeight="1" x14ac:dyDescent="0.2">
      <c r="A28" s="1"/>
      <c r="B28" s="12" t="s">
        <v>29</v>
      </c>
      <c r="C28" s="21">
        <f>SUBTOTAL(109,tblExpenses[JAN])</f>
        <v>3555</v>
      </c>
      <c r="D28" s="21">
        <f>SUBTOTAL(109,tblExpenses[FEB])</f>
        <v>3626</v>
      </c>
      <c r="E28" s="21">
        <f>SUBTOTAL(109,tblExpenses[MAC])</f>
        <v>3647</v>
      </c>
      <c r="F28" s="21">
        <f>SUBTOTAL(109,tblExpenses[APR])</f>
        <v>3643</v>
      </c>
      <c r="G28" s="21">
        <f>SUBTOTAL(109,tblExpenses[MEI])</f>
        <v>3572</v>
      </c>
      <c r="H28" s="21">
        <f>SUBTOTAL(109,tblExpenses[JUN])</f>
        <v>3660</v>
      </c>
      <c r="I28" s="21">
        <f>SUBTOTAL(109,tblExpenses[JUL])</f>
        <v>3872</v>
      </c>
      <c r="J28" s="21">
        <f>SUBTOTAL(109,tblExpenses[OGO])</f>
        <v>3827</v>
      </c>
      <c r="K28" s="21">
        <f>SUBTOTAL(109,tblExpenses[SEP])</f>
        <v>3659</v>
      </c>
      <c r="L28" s="21">
        <f>SUBTOTAL(109,tblExpenses[OKT])</f>
        <v>3648</v>
      </c>
      <c r="M28" s="21">
        <f>SUBTOTAL(109,tblExpenses[NOV])</f>
        <v>0</v>
      </c>
      <c r="N28" s="21">
        <f>SUBTOTAL(109,tblExpenses[DIS])</f>
        <v>0</v>
      </c>
      <c r="O28" s="21">
        <f>SUBTOTAL(109,tblExpenses[JUMLAH YTD])</f>
        <v>36709</v>
      </c>
      <c r="P28" s="15"/>
    </row>
  </sheetData>
  <mergeCells count="1">
    <mergeCell ref="B12:P12"/>
  </mergeCells>
  <phoneticPr fontId="10"/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'Bajet Keluarga'!C28:N28</xm:f>
              <xm:sqref>P28</xm:sqref>
            </x14:sparkline>
            <x14:sparkline>
              <xm:f>'Bajet Keluarga'!C11:N11</xm:f>
              <xm:sqref>P11</xm:sqref>
            </x14:sparkline>
            <x14:sparkline>
              <xm:f>'Bajet Keluarga'!C5:N5</xm:f>
              <xm:sqref>P5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'Bajet Keluarga'!C8:N8</xm:f>
              <xm:sqref>P8</xm:sqref>
            </x14:sparkline>
            <x14:sparkline>
              <xm:f>'Bajet Keluarga'!C9:N9</xm:f>
              <xm:sqref>P9</xm:sqref>
            </x14:sparkline>
            <x14:sparkline>
              <xm:f>'Bajet Keluarga'!C10:N10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'Bajet Keluarga'!C14:N14</xm:f>
              <xm:sqref>P14</xm:sqref>
            </x14:sparkline>
            <x14:sparkline>
              <xm:f>'Bajet Keluarga'!C15:N15</xm:f>
              <xm:sqref>P15</xm:sqref>
            </x14:sparkline>
            <x14:sparkline>
              <xm:f>'Bajet Keluarga'!C16:N16</xm:f>
              <xm:sqref>P16</xm:sqref>
            </x14:sparkline>
            <x14:sparkline>
              <xm:f>'Bajet Keluarga'!C17:N17</xm:f>
              <xm:sqref>P17</xm:sqref>
            </x14:sparkline>
            <x14:sparkline>
              <xm:f>'Bajet Keluarga'!C18:N18</xm:f>
              <xm:sqref>P18</xm:sqref>
            </x14:sparkline>
            <x14:sparkline>
              <xm:f>'Bajet Keluarga'!C19:N19</xm:f>
              <xm:sqref>P19</xm:sqref>
            </x14:sparkline>
            <x14:sparkline>
              <xm:f>'Bajet Keluarga'!C20:N20</xm:f>
              <xm:sqref>P20</xm:sqref>
            </x14:sparkline>
            <x14:sparkline>
              <xm:f>'Bajet Keluarga'!C21:N21</xm:f>
              <xm:sqref>P21</xm:sqref>
            </x14:sparkline>
            <x14:sparkline>
              <xm:f>'Bajet Keluarga'!C22:N22</xm:f>
              <xm:sqref>P22</xm:sqref>
            </x14:sparkline>
            <x14:sparkline>
              <xm:f>'Bajet Keluarga'!C23:N23</xm:f>
              <xm:sqref>P23</xm:sqref>
            </x14:sparkline>
            <x14:sparkline>
              <xm:f>'Bajet Keluarga'!C24:N24</xm:f>
              <xm:sqref>P24</xm:sqref>
            </x14:sparkline>
            <x14:sparkline>
              <xm:f>'Bajet Keluarga'!C25:N25</xm:f>
              <xm:sqref>P25</xm:sqref>
            </x14:sparkline>
            <x14:sparkline>
              <xm:f>'Bajet Keluarga'!C26:N26</xm:f>
              <xm:sqref>P26</xm:sqref>
            </x14:sparkline>
            <x14:sparkline>
              <xm:f>'Bajet Keluarga'!C27:N27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76D3764ACF0B46A48A8E9DA33C7C2B030006203B736C296A4C91F5C177923C8C75" ma:contentTypeVersion="16" ma:contentTypeDescription="Create a new document." ma:contentTypeScope="" ma:versionID="08294f751fe99d63c7340abfaa029479">
  <xsd:schema xmlns:xsd="http://www.w3.org/2001/XMLSchema" xmlns:xs="http://www.w3.org/2001/XMLSchema" xmlns:p="http://schemas.microsoft.com/office/2006/metadata/properties" xmlns:ns2="d4a57d9a-e859-4329-a6f4-6b4a3dc0a1bd" targetNamespace="http://schemas.microsoft.com/office/2006/metadata/properties" ma:root="true" ma:fieldsID="46e7b14da69d154169b628287de4f045" ns2:_="">
    <xsd:import namespace="d4a57d9a-e859-4329-a6f4-6b4a3dc0a1b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57d9a-e859-4329-a6f4-6b4a3dc0a1b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e1d204b-7f04-4820-a7e9-32e2d05c94e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A56533A-D49C-41CB-AA95-FF501B01A101}" ma:internalName="CSXSubmissionMarket" ma:readOnly="false" ma:showField="MarketName" ma:web="d4a57d9a-e859-4329-a6f4-6b4a3dc0a1bd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ea0df51b-8ac7-4832-b233-3a566d659eb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7EF25F9-EFBD-4A9D-A342-68396FAAF924}" ma:internalName="InProjectListLookup" ma:readOnly="true" ma:showField="InProjectLis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466f42a-6777-4cae-ab30-dec7b8b6dbc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7EF25F9-EFBD-4A9D-A342-68396FAAF924}" ma:internalName="LastCompleteVersionLookup" ma:readOnly="true" ma:showField="LastComplete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7EF25F9-EFBD-4A9D-A342-68396FAAF924}" ma:internalName="LastPreviewErrorLookup" ma:readOnly="true" ma:showField="LastPreview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7EF25F9-EFBD-4A9D-A342-68396FAAF924}" ma:internalName="LastPreviewResultLookup" ma:readOnly="true" ma:showField="LastPreview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7EF25F9-EFBD-4A9D-A342-68396FAAF924}" ma:internalName="LastPreviewAttemptDateLookup" ma:readOnly="true" ma:showField="LastPreview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7EF25F9-EFBD-4A9D-A342-68396FAAF924}" ma:internalName="LastPreviewedByLookup" ma:readOnly="true" ma:showField="LastPreview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7EF25F9-EFBD-4A9D-A342-68396FAAF924}" ma:internalName="LastPreviewTimeLookup" ma:readOnly="true" ma:showField="LastPreview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7EF25F9-EFBD-4A9D-A342-68396FAAF924}" ma:internalName="LastPreviewVersionLookup" ma:readOnly="true" ma:showField="LastPreview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7EF25F9-EFBD-4A9D-A342-68396FAAF924}" ma:internalName="LastPublishErrorLookup" ma:readOnly="true" ma:showField="LastPublishError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7EF25F9-EFBD-4A9D-A342-68396FAAF924}" ma:internalName="LastPublishResultLookup" ma:readOnly="true" ma:showField="LastPublishResult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7EF25F9-EFBD-4A9D-A342-68396FAAF924}" ma:internalName="LastPublishAttemptDateLookup" ma:readOnly="true" ma:showField="LastPublishAttemptDat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7EF25F9-EFBD-4A9D-A342-68396FAAF924}" ma:internalName="LastPublishedByLookup" ma:readOnly="true" ma:showField="LastPublishedBy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7EF25F9-EFBD-4A9D-A342-68396FAAF924}" ma:internalName="LastPublishTimeLookup" ma:readOnly="true" ma:showField="LastPublishTi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7EF25F9-EFBD-4A9D-A342-68396FAAF924}" ma:internalName="LastPublishVersionLookup" ma:readOnly="true" ma:showField="LastPublishVersion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39EC908-AF08-45C4-ABB3-14B01997723B}" ma:internalName="LocLastLocAttemptVersionLookup" ma:readOnly="false" ma:showField="LastLocAttemptVersion" ma:web="d4a57d9a-e859-4329-a6f4-6b4a3dc0a1bd">
      <xsd:simpleType>
        <xsd:restriction base="dms:Lookup"/>
      </xsd:simpleType>
    </xsd:element>
    <xsd:element name="LocLastLocAttemptVersionTypeLookup" ma:index="71" nillable="true" ma:displayName="Loc Last Loc Attempt Version Type" ma:default="" ma:list="{739EC908-AF08-45C4-ABB3-14B01997723B}" ma:internalName="LocLastLocAttemptVersionTypeLookup" ma:readOnly="true" ma:showField="LastLocAttemptVersionType" ma:web="d4a57d9a-e859-4329-a6f4-6b4a3dc0a1bd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39EC908-AF08-45C4-ABB3-14B01997723B}" ma:internalName="LocNewPublishedVersionLookup" ma:readOnly="true" ma:showField="NewPublishedVersion" ma:web="d4a57d9a-e859-4329-a6f4-6b4a3dc0a1bd">
      <xsd:simpleType>
        <xsd:restriction base="dms:Lookup"/>
      </xsd:simpleType>
    </xsd:element>
    <xsd:element name="LocOverallHandbackStatusLookup" ma:index="75" nillable="true" ma:displayName="Loc Overall Handback Status" ma:default="" ma:list="{739EC908-AF08-45C4-ABB3-14B01997723B}" ma:internalName="LocOverallHandbackStatusLookup" ma:readOnly="true" ma:showField="OverallHandbackStatus" ma:web="d4a57d9a-e859-4329-a6f4-6b4a3dc0a1bd">
      <xsd:simpleType>
        <xsd:restriction base="dms:Lookup"/>
      </xsd:simpleType>
    </xsd:element>
    <xsd:element name="LocOverallLocStatusLookup" ma:index="76" nillable="true" ma:displayName="Loc Overall Localize Status" ma:default="" ma:list="{739EC908-AF08-45C4-ABB3-14B01997723B}" ma:internalName="LocOverallLocStatusLookup" ma:readOnly="true" ma:showField="OverallLocStatus" ma:web="d4a57d9a-e859-4329-a6f4-6b4a3dc0a1bd">
      <xsd:simpleType>
        <xsd:restriction base="dms:Lookup"/>
      </xsd:simpleType>
    </xsd:element>
    <xsd:element name="LocOverallPreviewStatusLookup" ma:index="77" nillable="true" ma:displayName="Loc Overall Preview Status" ma:default="" ma:list="{739EC908-AF08-45C4-ABB3-14B01997723B}" ma:internalName="LocOverallPreviewStatusLookup" ma:readOnly="true" ma:showField="OverallPreviewStatus" ma:web="d4a57d9a-e859-4329-a6f4-6b4a3dc0a1bd">
      <xsd:simpleType>
        <xsd:restriction base="dms:Lookup"/>
      </xsd:simpleType>
    </xsd:element>
    <xsd:element name="LocOverallPublishStatusLookup" ma:index="78" nillable="true" ma:displayName="Loc Overall Publish Status" ma:default="" ma:list="{739EC908-AF08-45C4-ABB3-14B01997723B}" ma:internalName="LocOverallPublishStatusLookup" ma:readOnly="true" ma:showField="OverallPublishStatus" ma:web="d4a57d9a-e859-4329-a6f4-6b4a3dc0a1bd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39EC908-AF08-45C4-ABB3-14B01997723B}" ma:internalName="LocProcessedForHandoffsLookup" ma:readOnly="true" ma:showField="ProcessedForHandoffs" ma:web="d4a57d9a-e859-4329-a6f4-6b4a3dc0a1bd">
      <xsd:simpleType>
        <xsd:restriction base="dms:Lookup"/>
      </xsd:simpleType>
    </xsd:element>
    <xsd:element name="LocProcessedForMarketsLookup" ma:index="81" nillable="true" ma:displayName="Loc Processed For Markets" ma:default="" ma:list="{739EC908-AF08-45C4-ABB3-14B01997723B}" ma:internalName="LocProcessedForMarketsLookup" ma:readOnly="true" ma:showField="ProcessedForMarkets" ma:web="d4a57d9a-e859-4329-a6f4-6b4a3dc0a1bd">
      <xsd:simpleType>
        <xsd:restriction base="dms:Lookup"/>
      </xsd:simpleType>
    </xsd:element>
    <xsd:element name="LocPublishedDependentAssetsLookup" ma:index="82" nillable="true" ma:displayName="Loc Published Dependent Assets" ma:default="" ma:list="{739EC908-AF08-45C4-ABB3-14B01997723B}" ma:internalName="LocPublishedDependentAssetsLookup" ma:readOnly="true" ma:showField="PublishedDependentAssets" ma:web="d4a57d9a-e859-4329-a6f4-6b4a3dc0a1bd">
      <xsd:simpleType>
        <xsd:restriction base="dms:Lookup"/>
      </xsd:simpleType>
    </xsd:element>
    <xsd:element name="LocPublishedLinkedAssetsLookup" ma:index="83" nillable="true" ma:displayName="Loc Published Linked Assets" ma:default="" ma:list="{739EC908-AF08-45C4-ABB3-14B01997723B}" ma:internalName="LocPublishedLinkedAssetsLookup" ma:readOnly="true" ma:showField="PublishedLinkedAssets" ma:web="d4a57d9a-e859-4329-a6f4-6b4a3dc0a1bd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e38eaa0-53fc-4f95-9323-b512969e04f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AA56533A-D49C-41CB-AA95-FF501B01A101}" ma:internalName="Markets" ma:readOnly="false" ma:showField="MarketName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F7EF25F9-EFBD-4A9D-A342-68396FAAF924}" ma:internalName="NumOfRatingsLookup" ma:readOnly="true" ma:showField="NumOfRating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F7EF25F9-EFBD-4A9D-A342-68396FAAF924}" ma:internalName="PublishStatusLookup" ma:readOnly="false" ma:showField="PublishStatus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df27477-358e-4d17-b4cb-1b58352afdc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c040a0e-d0a9-4766-968b-0b4a71216503}" ma:internalName="TaxCatchAll" ma:showField="CatchAllData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c040a0e-d0a9-4766-968b-0b4a71216503}" ma:internalName="TaxCatchAllLabel" ma:readOnly="true" ma:showField="CatchAllDataLabel" ma:web="d4a57d9a-e859-4329-a6f4-6b4a3dc0a1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4a57d9a-e859-4329-a6f4-6b4a3dc0a1bd" xsi:nil="true"/>
    <AssetExpire xmlns="d4a57d9a-e859-4329-a6f4-6b4a3dc0a1bd">2029-01-01T08:00:00+00:00</AssetExpire>
    <CampaignTagsTaxHTField0 xmlns="d4a57d9a-e859-4329-a6f4-6b4a3dc0a1bd">
      <Terms xmlns="http://schemas.microsoft.com/office/infopath/2007/PartnerControls"/>
    </CampaignTagsTaxHTField0>
    <IntlLangReviewDate xmlns="d4a57d9a-e859-4329-a6f4-6b4a3dc0a1bd" xsi:nil="true"/>
    <TPFriendlyName xmlns="d4a57d9a-e859-4329-a6f4-6b4a3dc0a1bd" xsi:nil="true"/>
    <IntlLangReview xmlns="d4a57d9a-e859-4329-a6f4-6b4a3dc0a1bd">false</IntlLangReview>
    <LocLastLocAttemptVersionLookup xmlns="d4a57d9a-e859-4329-a6f4-6b4a3dc0a1bd">845871</LocLastLocAttemptVersionLookup>
    <PolicheckWords xmlns="d4a57d9a-e859-4329-a6f4-6b4a3dc0a1bd" xsi:nil="true"/>
    <SubmitterId xmlns="d4a57d9a-e859-4329-a6f4-6b4a3dc0a1bd" xsi:nil="true"/>
    <AcquiredFrom xmlns="d4a57d9a-e859-4329-a6f4-6b4a3dc0a1bd">Internal MS</AcquiredFrom>
    <EditorialStatus xmlns="d4a57d9a-e859-4329-a6f4-6b4a3dc0a1bd" xsi:nil="true"/>
    <Markets xmlns="d4a57d9a-e859-4329-a6f4-6b4a3dc0a1bd"/>
    <OriginAsset xmlns="d4a57d9a-e859-4329-a6f4-6b4a3dc0a1bd" xsi:nil="true"/>
    <AssetStart xmlns="d4a57d9a-e859-4329-a6f4-6b4a3dc0a1bd">2012-06-28T22:26:37+00:00</AssetStart>
    <FriendlyTitle xmlns="d4a57d9a-e859-4329-a6f4-6b4a3dc0a1bd" xsi:nil="true"/>
    <MarketSpecific xmlns="d4a57d9a-e859-4329-a6f4-6b4a3dc0a1bd">false</MarketSpecific>
    <TPNamespace xmlns="d4a57d9a-e859-4329-a6f4-6b4a3dc0a1bd" xsi:nil="true"/>
    <PublishStatusLookup xmlns="d4a57d9a-e859-4329-a6f4-6b4a3dc0a1bd">
      <Value>70796</Value>
    </PublishStatusLookup>
    <APAuthor xmlns="d4a57d9a-e859-4329-a6f4-6b4a3dc0a1bd">
      <UserInfo>
        <DisplayName/>
        <AccountId>2566</AccountId>
        <AccountType/>
      </UserInfo>
    </APAuthor>
    <TPCommandLine xmlns="d4a57d9a-e859-4329-a6f4-6b4a3dc0a1bd" xsi:nil="true"/>
    <IntlLangReviewer xmlns="d4a57d9a-e859-4329-a6f4-6b4a3dc0a1bd" xsi:nil="true"/>
    <OpenTemplate xmlns="d4a57d9a-e859-4329-a6f4-6b4a3dc0a1bd">true</OpenTemplate>
    <CSXSubmissionDate xmlns="d4a57d9a-e859-4329-a6f4-6b4a3dc0a1bd" xsi:nil="true"/>
    <TaxCatchAll xmlns="d4a57d9a-e859-4329-a6f4-6b4a3dc0a1bd"/>
    <Manager xmlns="d4a57d9a-e859-4329-a6f4-6b4a3dc0a1bd" xsi:nil="true"/>
    <NumericId xmlns="d4a57d9a-e859-4329-a6f4-6b4a3dc0a1bd" xsi:nil="true"/>
    <ParentAssetId xmlns="d4a57d9a-e859-4329-a6f4-6b4a3dc0a1bd" xsi:nil="true"/>
    <OriginalSourceMarket xmlns="d4a57d9a-e859-4329-a6f4-6b4a3dc0a1bd">english</OriginalSourceMarket>
    <ApprovalStatus xmlns="d4a57d9a-e859-4329-a6f4-6b4a3dc0a1bd">InProgress</ApprovalStatus>
    <TPComponent xmlns="d4a57d9a-e859-4329-a6f4-6b4a3dc0a1bd" xsi:nil="true"/>
    <EditorialTags xmlns="d4a57d9a-e859-4329-a6f4-6b4a3dc0a1bd" xsi:nil="true"/>
    <TPExecutable xmlns="d4a57d9a-e859-4329-a6f4-6b4a3dc0a1bd" xsi:nil="true"/>
    <TPLaunchHelpLink xmlns="d4a57d9a-e859-4329-a6f4-6b4a3dc0a1bd" xsi:nil="true"/>
    <LocComments xmlns="d4a57d9a-e859-4329-a6f4-6b4a3dc0a1bd" xsi:nil="true"/>
    <LocRecommendedHandoff xmlns="d4a57d9a-e859-4329-a6f4-6b4a3dc0a1bd" xsi:nil="true"/>
    <SourceTitle xmlns="d4a57d9a-e859-4329-a6f4-6b4a3dc0a1bd" xsi:nil="true"/>
    <CSXUpdate xmlns="d4a57d9a-e859-4329-a6f4-6b4a3dc0a1bd">false</CSXUpdate>
    <IntlLocPriority xmlns="d4a57d9a-e859-4329-a6f4-6b4a3dc0a1bd" xsi:nil="true"/>
    <UAProjectedTotalWords xmlns="d4a57d9a-e859-4329-a6f4-6b4a3dc0a1bd" xsi:nil="true"/>
    <AssetType xmlns="d4a57d9a-e859-4329-a6f4-6b4a3dc0a1bd" xsi:nil="true"/>
    <MachineTranslated xmlns="d4a57d9a-e859-4329-a6f4-6b4a3dc0a1bd">false</MachineTranslated>
    <OutputCachingOn xmlns="d4a57d9a-e859-4329-a6f4-6b4a3dc0a1bd">false</OutputCachingOn>
    <TemplateStatus xmlns="d4a57d9a-e859-4329-a6f4-6b4a3dc0a1bd">Complete</TemplateStatus>
    <IsSearchable xmlns="d4a57d9a-e859-4329-a6f4-6b4a3dc0a1bd">false</IsSearchable>
    <ContentItem xmlns="d4a57d9a-e859-4329-a6f4-6b4a3dc0a1bd" xsi:nil="true"/>
    <HandoffToMSDN xmlns="d4a57d9a-e859-4329-a6f4-6b4a3dc0a1bd" xsi:nil="true"/>
    <ShowIn xmlns="d4a57d9a-e859-4329-a6f4-6b4a3dc0a1bd">Show everywhere</ShowIn>
    <ThumbnailAssetId xmlns="d4a57d9a-e859-4329-a6f4-6b4a3dc0a1bd" xsi:nil="true"/>
    <UALocComments xmlns="d4a57d9a-e859-4329-a6f4-6b4a3dc0a1bd" xsi:nil="true"/>
    <UALocRecommendation xmlns="d4a57d9a-e859-4329-a6f4-6b4a3dc0a1bd">Localize</UALocRecommendation>
    <LastModifiedDateTime xmlns="d4a57d9a-e859-4329-a6f4-6b4a3dc0a1bd" xsi:nil="true"/>
    <LegacyData xmlns="d4a57d9a-e859-4329-a6f4-6b4a3dc0a1bd" xsi:nil="true"/>
    <LocManualTestRequired xmlns="d4a57d9a-e859-4329-a6f4-6b4a3dc0a1bd">false</LocManualTestRequired>
    <LocMarketGroupTiers2 xmlns="d4a57d9a-e859-4329-a6f4-6b4a3dc0a1bd" xsi:nil="true"/>
    <ClipArtFilename xmlns="d4a57d9a-e859-4329-a6f4-6b4a3dc0a1bd" xsi:nil="true"/>
    <TPApplication xmlns="d4a57d9a-e859-4329-a6f4-6b4a3dc0a1bd" xsi:nil="true"/>
    <CSXHash xmlns="d4a57d9a-e859-4329-a6f4-6b4a3dc0a1bd" xsi:nil="true"/>
    <DirectSourceMarket xmlns="d4a57d9a-e859-4329-a6f4-6b4a3dc0a1bd">english</DirectSourceMarket>
    <PrimaryImageGen xmlns="d4a57d9a-e859-4329-a6f4-6b4a3dc0a1bd">false</PrimaryImageGen>
    <PlannedPubDate xmlns="d4a57d9a-e859-4329-a6f4-6b4a3dc0a1bd" xsi:nil="true"/>
    <CSXSubmissionMarket xmlns="d4a57d9a-e859-4329-a6f4-6b4a3dc0a1bd" xsi:nil="true"/>
    <Downloads xmlns="d4a57d9a-e859-4329-a6f4-6b4a3dc0a1bd">0</Downloads>
    <ArtSampleDocs xmlns="d4a57d9a-e859-4329-a6f4-6b4a3dc0a1bd" xsi:nil="true"/>
    <TrustLevel xmlns="d4a57d9a-e859-4329-a6f4-6b4a3dc0a1bd">1 Microsoft Managed Content</TrustLevel>
    <BlockPublish xmlns="d4a57d9a-e859-4329-a6f4-6b4a3dc0a1bd">false</BlockPublish>
    <TPLaunchHelpLinkType xmlns="d4a57d9a-e859-4329-a6f4-6b4a3dc0a1bd">Template</TPLaunchHelpLinkType>
    <LocalizationTagsTaxHTField0 xmlns="d4a57d9a-e859-4329-a6f4-6b4a3dc0a1bd">
      <Terms xmlns="http://schemas.microsoft.com/office/infopath/2007/PartnerControls"/>
    </LocalizationTagsTaxHTField0>
    <BusinessGroup xmlns="d4a57d9a-e859-4329-a6f4-6b4a3dc0a1bd" xsi:nil="true"/>
    <Providers xmlns="d4a57d9a-e859-4329-a6f4-6b4a3dc0a1bd" xsi:nil="true"/>
    <TemplateTemplateType xmlns="d4a57d9a-e859-4329-a6f4-6b4a3dc0a1bd">Excel Spreadsheet Template</TemplateTemplateType>
    <TimesCloned xmlns="d4a57d9a-e859-4329-a6f4-6b4a3dc0a1bd" xsi:nil="true"/>
    <TPAppVersion xmlns="d4a57d9a-e859-4329-a6f4-6b4a3dc0a1bd" xsi:nil="true"/>
    <VoteCount xmlns="d4a57d9a-e859-4329-a6f4-6b4a3dc0a1bd" xsi:nil="true"/>
    <FeatureTagsTaxHTField0 xmlns="d4a57d9a-e859-4329-a6f4-6b4a3dc0a1bd">
      <Terms xmlns="http://schemas.microsoft.com/office/infopath/2007/PartnerControls"/>
    </FeatureTagsTaxHTField0>
    <Provider xmlns="d4a57d9a-e859-4329-a6f4-6b4a3dc0a1bd" xsi:nil="true"/>
    <UACurrentWords xmlns="d4a57d9a-e859-4329-a6f4-6b4a3dc0a1bd" xsi:nil="true"/>
    <AssetId xmlns="d4a57d9a-e859-4329-a6f4-6b4a3dc0a1bd">TP102929965</AssetId>
    <TPClientViewer xmlns="d4a57d9a-e859-4329-a6f4-6b4a3dc0a1bd" xsi:nil="true"/>
    <DSATActionTaken xmlns="d4a57d9a-e859-4329-a6f4-6b4a3dc0a1bd" xsi:nil="true"/>
    <APEditor xmlns="d4a57d9a-e859-4329-a6f4-6b4a3dc0a1bd">
      <UserInfo>
        <DisplayName/>
        <AccountId xsi:nil="true"/>
        <AccountType/>
      </UserInfo>
    </APEditor>
    <TPInstallLocation xmlns="d4a57d9a-e859-4329-a6f4-6b4a3dc0a1bd" xsi:nil="true"/>
    <OOCacheId xmlns="d4a57d9a-e859-4329-a6f4-6b4a3dc0a1bd" xsi:nil="true"/>
    <IsDeleted xmlns="d4a57d9a-e859-4329-a6f4-6b4a3dc0a1bd">false</IsDeleted>
    <PublishTargets xmlns="d4a57d9a-e859-4329-a6f4-6b4a3dc0a1bd">OfficeOnlineVNext</PublishTargets>
    <ApprovalLog xmlns="d4a57d9a-e859-4329-a6f4-6b4a3dc0a1bd" xsi:nil="true"/>
    <BugNumber xmlns="d4a57d9a-e859-4329-a6f4-6b4a3dc0a1bd" xsi:nil="true"/>
    <CrawlForDependencies xmlns="d4a57d9a-e859-4329-a6f4-6b4a3dc0a1bd">false</CrawlForDependencies>
    <InternalTagsTaxHTField0 xmlns="d4a57d9a-e859-4329-a6f4-6b4a3dc0a1bd">
      <Terms xmlns="http://schemas.microsoft.com/office/infopath/2007/PartnerControls"/>
    </InternalTagsTaxHTField0>
    <LastHandOff xmlns="d4a57d9a-e859-4329-a6f4-6b4a3dc0a1bd" xsi:nil="true"/>
    <Milestone xmlns="d4a57d9a-e859-4329-a6f4-6b4a3dc0a1bd" xsi:nil="true"/>
    <OriginalRelease xmlns="d4a57d9a-e859-4329-a6f4-6b4a3dc0a1bd">15</OriginalRelease>
    <RecommendationsModifier xmlns="d4a57d9a-e859-4329-a6f4-6b4a3dc0a1bd" xsi:nil="true"/>
    <ScenarioTagsTaxHTField0 xmlns="d4a57d9a-e859-4329-a6f4-6b4a3dc0a1bd">
      <Terms xmlns="http://schemas.microsoft.com/office/infopath/2007/PartnerControls"/>
    </ScenarioTagsTaxHTField0>
    <UANotes xmlns="d4a57d9a-e859-4329-a6f4-6b4a3dc0a1bd" xsi:nil="true"/>
    <NumOfRatings xmlns="d4a57d9a-e859-4329-a6f4-6b4a3dc0a1bd" xsi:nil="true"/>
  </documentManagement>
</p:properties>
</file>

<file path=customXml/itemProps1.xml><?xml version="1.0" encoding="utf-8"?>
<ds:datastoreItem xmlns:ds="http://schemas.openxmlformats.org/officeDocument/2006/customXml" ds:itemID="{E9A01064-EFD1-4C29-8269-CFA4D37A0575}"/>
</file>

<file path=customXml/itemProps2.xml><?xml version="1.0" encoding="utf-8"?>
<ds:datastoreItem xmlns:ds="http://schemas.openxmlformats.org/officeDocument/2006/customXml" ds:itemID="{DD0E8DC8-C34B-4269-968C-D27AC0F50C38}"/>
</file>

<file path=customXml/itemProps3.xml><?xml version="1.0" encoding="utf-8"?>
<ds:datastoreItem xmlns:ds="http://schemas.openxmlformats.org/officeDocument/2006/customXml" ds:itemID="{7BCA15C1-3827-4217-A448-03C920E3B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Bajet Keluarga</vt:lpstr>
      <vt:lpstr>BudgetYear</vt:lpstr>
      <vt:lpstr>'Bajet Keluarga'!Print_Titles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2012-10-10T07:08:22Z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0x0101006E76D3764ACF0B46A48A8E9DA33C7C2B030006203B736C296A4C91F5C177923C8C75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