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880" windowHeight="6705" xr2:uid="{00000000-000D-0000-FFFF-FFFF00000000}"/>
  </bookViews>
  <sheets>
    <sheet name="Kopsavilkums" sheetId="1" r:id="rId1"/>
    <sheet name="Izdevumi" sheetId="2" r:id="rId2"/>
  </sheets>
  <definedNames>
    <definedName name="_xlnm.Print_Titles" localSheetId="1">Izdevumi!$2:$3</definedName>
    <definedName name="_xlnm.Print_Titles" localSheetId="0">Kopsavilkums!$2:$2</definedName>
    <definedName name="Rindas_virsraksta_reģions1..O4">Kopsavilkums!$B$2</definedName>
    <definedName name="Virsraksts_1">Ienākumi[[#Headers],[Kategorija]]</definedName>
    <definedName name="Virsraksts_2">Izdevumi[[#Headers],[Kategorija]]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F12" i="2"/>
  <c r="G12" i="2"/>
  <c r="H12" i="2"/>
  <c r="I12" i="2"/>
  <c r="H3" i="1" s="1"/>
  <c r="J12" i="2"/>
  <c r="I3" i="1" s="1"/>
  <c r="K12" i="2"/>
  <c r="L12" i="2"/>
  <c r="M12" i="2"/>
  <c r="N12" i="2"/>
  <c r="O12" i="2"/>
  <c r="N3" i="1" s="1"/>
  <c r="L3" i="1" l="1"/>
  <c r="F3" i="1"/>
  <c r="K3" i="1"/>
  <c r="E3" i="1"/>
  <c r="J3" i="1"/>
  <c r="D3" i="1"/>
  <c r="M3" i="1"/>
  <c r="G3" i="1"/>
  <c r="P6" i="2"/>
  <c r="P7" i="2"/>
  <c r="P8" i="2"/>
  <c r="P9" i="2"/>
  <c r="P10" i="2"/>
  <c r="P11" i="2"/>
  <c r="P4" i="2"/>
  <c r="E4" i="1" l="1"/>
  <c r="P12" i="2"/>
  <c r="O7" i="1"/>
  <c r="O8" i="1"/>
  <c r="O9" i="1"/>
  <c r="N10" i="1"/>
  <c r="N4" i="1" s="1"/>
  <c r="M10" i="1"/>
  <c r="L10" i="1"/>
  <c r="K10" i="1"/>
  <c r="J10" i="1"/>
  <c r="I10" i="1"/>
  <c r="I4" i="1" s="1"/>
  <c r="H10" i="1"/>
  <c r="H4" i="1" s="1"/>
  <c r="G10" i="1"/>
  <c r="M4" i="1" s="1"/>
  <c r="F10" i="1"/>
  <c r="F4" i="1" s="1"/>
  <c r="E10" i="1"/>
  <c r="K4" i="1" s="1"/>
  <c r="D10" i="1"/>
  <c r="D4" i="1" s="1"/>
  <c r="C10" i="1"/>
  <c r="C4" i="1" s="1"/>
  <c r="L4" i="1" l="1"/>
  <c r="G4" i="1"/>
  <c r="J4" i="1"/>
  <c r="O4" i="1"/>
  <c r="O3" i="1"/>
  <c r="O10" i="1"/>
</calcChain>
</file>

<file path=xl/sharedStrings.xml><?xml version="1.0" encoding="utf-8"?>
<sst xmlns="http://schemas.openxmlformats.org/spreadsheetml/2006/main" count="69" uniqueCount="42">
  <si>
    <t>Personiskais budžets</t>
  </si>
  <si>
    <t>Izdevumi kopā</t>
  </si>
  <si>
    <t>Naudas iztrūkums/atlikums</t>
  </si>
  <si>
    <t>Ienākumi</t>
  </si>
  <si>
    <t>Kategorija</t>
  </si>
  <si>
    <t>Alga</t>
  </si>
  <si>
    <t>Procenti/dividendes</t>
  </si>
  <si>
    <t>Dažādi</t>
  </si>
  <si>
    <t>Kopā</t>
  </si>
  <si>
    <t>Jan</t>
  </si>
  <si>
    <t>Feb</t>
  </si>
  <si>
    <t>Marts</t>
  </si>
  <si>
    <t>Aprīlis</t>
  </si>
  <si>
    <t>Maijs</t>
  </si>
  <si>
    <t>Jūnijs</t>
  </si>
  <si>
    <t>Jūlijs</t>
  </si>
  <si>
    <t>Aug</t>
  </si>
  <si>
    <t>Sep</t>
  </si>
  <si>
    <t>Okt</t>
  </si>
  <si>
    <t>Nov</t>
  </si>
  <si>
    <t>Dec</t>
  </si>
  <si>
    <t>Gads</t>
  </si>
  <si>
    <t>Izdevumi</t>
  </si>
  <si>
    <t>Transports</t>
  </si>
  <si>
    <t>Izklaide</t>
  </si>
  <si>
    <t>Veselība</t>
  </si>
  <si>
    <t>Atpūta</t>
  </si>
  <si>
    <t>Veicamie maksājumi/abonements</t>
  </si>
  <si>
    <t>Apakškategorija</t>
  </si>
  <si>
    <t>Hipotekārais kredīts/īre</t>
  </si>
  <si>
    <t xml:space="preserve">Pārtikas preces </t>
  </si>
  <si>
    <t>Degviela</t>
  </si>
  <si>
    <t>Kabeļtelevīzija</t>
  </si>
  <si>
    <t>Sporta kluba abonements</t>
  </si>
  <si>
    <t>Lidmašīnas biļetes</t>
  </si>
  <si>
    <t>Maksa par sporta zāli</t>
  </si>
  <si>
    <t>Žurnāli</t>
  </si>
  <si>
    <t>Mar</t>
  </si>
  <si>
    <t>Jūl</t>
  </si>
  <si>
    <t>Mājas</t>
  </si>
  <si>
    <t>Ikdienas dzīvošana</t>
  </si>
  <si>
    <t>Atvaļinājumi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</si>
</sst>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\ [$EUR];\-#,##0\ [$EUR]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5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7" fontId="6" fillId="2" borderId="3" xfId="7" applyNumberFormat="1" applyFill="1">
      <alignment vertical="center"/>
    </xf>
    <xf numFmtId="167" fontId="6" fillId="2" borderId="3" xfId="6" applyNumberFormat="1" applyFill="1">
      <alignment vertical="center"/>
    </xf>
    <xf numFmtId="167" fontId="6" fillId="0" borderId="3" xfId="7" applyNumberFormat="1" applyFill="1">
      <alignment vertical="center"/>
    </xf>
    <xf numFmtId="167" fontId="6" fillId="0" borderId="3" xfId="6" applyNumberFormat="1">
      <alignment vertical="center"/>
    </xf>
    <xf numFmtId="167" fontId="6" fillId="0" borderId="0" xfId="0" applyNumberFormat="1" applyFont="1" applyFill="1">
      <alignment vertical="center" wrapText="1"/>
    </xf>
    <xf numFmtId="167" fontId="6" fillId="0" borderId="3" xfId="0" applyNumberFormat="1" applyFont="1" applyFill="1" applyBorder="1" applyAlignment="1">
      <alignment vertical="center"/>
    </xf>
    <xf numFmtId="167" fontId="0" fillId="0" borderId="0" xfId="0" applyNumberFormat="1" applyFont="1">
      <alignment vertical="center" wrapText="1"/>
    </xf>
    <xf numFmtId="167" fontId="9" fillId="0" borderId="0" xfId="7" applyNumberFormat="1" applyFont="1" applyFill="1" applyBorder="1" applyAlignment="1">
      <alignment vertical="center" wrapText="1"/>
    </xf>
    <xf numFmtId="167" fontId="0" fillId="0" borderId="0" xfId="7" applyNumberFormat="1" applyFont="1" applyFill="1" applyBorder="1" applyAlignment="1">
      <alignment vertical="center" wrapText="1"/>
    </xf>
    <xf numFmtId="167" fontId="0" fillId="0" borderId="0" xfId="6" applyNumberFormat="1" applyFont="1" applyFill="1" applyBorder="1" applyAlignment="1">
      <alignment vertical="center"/>
    </xf>
    <xf numFmtId="167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</cellXfs>
  <cellStyles count="48">
    <cellStyle name="20% no 1. izcēluma" xfId="25" builtinId="30" customBuiltin="1"/>
    <cellStyle name="20% no 2. izcēluma" xfId="29" builtinId="34" customBuiltin="1"/>
    <cellStyle name="20% no 3. izcēluma" xfId="33" builtinId="38" customBuiltin="1"/>
    <cellStyle name="20% no 4. izcēluma" xfId="37" builtinId="42" customBuiltin="1"/>
    <cellStyle name="20% no 5. izcēluma" xfId="41" builtinId="46" customBuiltin="1"/>
    <cellStyle name="20% no 6. izcēluma" xfId="45" builtinId="50" customBuiltin="1"/>
    <cellStyle name="40% no 1. izcēluma" xfId="26" builtinId="31" customBuiltin="1"/>
    <cellStyle name="40% no 2. izcēluma" xfId="30" builtinId="35" customBuiltin="1"/>
    <cellStyle name="40% no 3. izcēluma" xfId="34" builtinId="39" customBuiltin="1"/>
    <cellStyle name="40% no 4. izcēluma" xfId="38" builtinId="43" customBuiltin="1"/>
    <cellStyle name="40% no 5. izcēluma" xfId="42" builtinId="47" customBuiltin="1"/>
    <cellStyle name="40% no 6. izcēluma" xfId="46" builtinId="51" customBuiltin="1"/>
    <cellStyle name="60% no 1. izcēluma" xfId="27" builtinId="32" customBuiltin="1"/>
    <cellStyle name="60% no 2. izcēluma" xfId="31" builtinId="36" customBuiltin="1"/>
    <cellStyle name="60% no 3. izcēluma" xfId="35" builtinId="40" customBuiltin="1"/>
    <cellStyle name="60% no 4. izcēluma" xfId="39" builtinId="44" customBuiltin="1"/>
    <cellStyle name="60% no 5. izcēluma" xfId="43" builtinId="48" customBuiltin="1"/>
    <cellStyle name="60% no 6. izcēluma" xfId="47" builtinId="52" customBuiltin="1"/>
    <cellStyle name="Aprēķināšana" xfId="19" builtinId="22" customBuiltin="1"/>
    <cellStyle name="Brīdinājuma teksts" xfId="22" builtinId="11" customBuiltin="1"/>
    <cellStyle name="Ievade" xfId="17" builtinId="20" customBuiltin="1"/>
    <cellStyle name="Izcēlums (1. veids)" xfId="24" builtinId="29" customBuiltin="1"/>
    <cellStyle name="Izcēlums (2. veids)" xfId="28" builtinId="33" customBuiltin="1"/>
    <cellStyle name="Izcēlums (3. veids)" xfId="32" builtinId="37" customBuiltin="1"/>
    <cellStyle name="Izcēlums (4. veids)" xfId="36" builtinId="41" customBuiltin="1"/>
    <cellStyle name="Izcēlums (5. veids)" xfId="40" builtinId="45" customBuiltin="1"/>
    <cellStyle name="Izcēlums (6. veids)" xfId="44" builtinId="49" customBuiltin="1"/>
    <cellStyle name="Izvade" xfId="18" builtinId="21" customBuiltin="1"/>
    <cellStyle name="Komats" xfId="9" builtinId="3" customBuiltin="1"/>
    <cellStyle name="Komats [0]" xfId="10" builtinId="6" customBuiltin="1"/>
    <cellStyle name="Kopsumma" xfId="6" builtinId="25" customBuiltin="1"/>
    <cellStyle name="Labs" xfId="14" builtinId="26" customBuiltin="1"/>
    <cellStyle name="Neitrāls" xfId="16" builtinId="28" customBuiltin="1"/>
    <cellStyle name="Nosaukums" xfId="1" builtinId="15" customBuiltin="1"/>
    <cellStyle name="Parasts" xfId="0" builtinId="0" customBuiltin="1"/>
    <cellStyle name="Paskaidrojošs teksts" xfId="8" builtinId="53" customBuiltin="1"/>
    <cellStyle name="Pārbaudes šūna" xfId="21" builtinId="23" customBuiltin="1"/>
    <cellStyle name="Piezīme" xfId="23" builtinId="10" customBuiltin="1"/>
    <cellStyle name="Procenti" xfId="13" builtinId="5" customBuiltin="1"/>
    <cellStyle name="Saistīta šūna" xfId="20" builtinId="24" customBuiltin="1"/>
    <cellStyle name="Slikts" xfId="15" builtinId="27" customBuiltin="1"/>
    <cellStyle name="Summa" xfId="7" xr:uid="{00000000-0005-0000-0000-000000000000}"/>
    <cellStyle name="Valūta" xfId="11" builtinId="4" customBuiltin="1"/>
    <cellStyle name="Valūta [0]" xfId="12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numFmt numFmtId="167" formatCode="#,##0\ [$EUR];\-#,##0\ [$EUR]"/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62"/>
      <tableStyleElement type="headerRow" dxfId="61"/>
      <tableStyleElement type="totalRow" dxfId="60"/>
      <tableStyleElement type="firstRowStripe" dxfId="59"/>
      <tableStyleElement type="secondRowStripe" dxfId="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enākumi" displayName="Ienākumi" ref="B6:O10" totalsRowCount="1" headerRowBorderDxfId="57">
  <autoFilter ref="B6:O9" xr:uid="{00000000-0009-0000-0100-000002000000}"/>
  <tableColumns count="14">
    <tableColumn id="1" xr3:uid="{00000000-0010-0000-0000-000001000000}" name="Kategorija" totalsRowLabel="Kopā"/>
    <tableColumn id="2" xr3:uid="{00000000-0010-0000-0000-000002000000}" name="Jan" totalsRowFunction="sum" dataDxfId="56" totalsRowDxfId="55" dataCellStyle="Summa"/>
    <tableColumn id="3" xr3:uid="{00000000-0010-0000-0000-000003000000}" name="Feb" totalsRowFunction="sum" dataDxfId="54" totalsRowDxfId="53" dataCellStyle="Summa"/>
    <tableColumn id="4" xr3:uid="{00000000-0010-0000-0000-000004000000}" name="Marts" totalsRowFunction="sum" dataDxfId="52" totalsRowDxfId="51" dataCellStyle="Summa"/>
    <tableColumn id="5" xr3:uid="{00000000-0010-0000-0000-000005000000}" name="Aprīlis" totalsRowFunction="sum" dataDxfId="50" totalsRowDxfId="49" dataCellStyle="Summa"/>
    <tableColumn id="6" xr3:uid="{00000000-0010-0000-0000-000006000000}" name="Maijs" totalsRowFunction="sum" dataDxfId="48" totalsRowDxfId="47" dataCellStyle="Summa"/>
    <tableColumn id="7" xr3:uid="{00000000-0010-0000-0000-000007000000}" name="Jūnijs" totalsRowFunction="sum" dataDxfId="46" totalsRowDxfId="45" dataCellStyle="Summa"/>
    <tableColumn id="8" xr3:uid="{00000000-0010-0000-0000-000008000000}" name="Jūlijs" totalsRowFunction="sum" dataDxfId="44" totalsRowDxfId="43" dataCellStyle="Summa"/>
    <tableColumn id="9" xr3:uid="{00000000-0010-0000-0000-000009000000}" name="Aug" totalsRowFunction="sum" dataDxfId="42" totalsRowDxfId="41" dataCellStyle="Summa"/>
    <tableColumn id="10" xr3:uid="{00000000-0010-0000-0000-00000A000000}" name="Sep" totalsRowFunction="sum" dataDxfId="40" totalsRowDxfId="39" dataCellStyle="Summa"/>
    <tableColumn id="11" xr3:uid="{00000000-0010-0000-0000-00000B000000}" name="Okt" totalsRowFunction="sum" dataDxfId="38" totalsRowDxfId="37" dataCellStyle="Summa"/>
    <tableColumn id="12" xr3:uid="{00000000-0010-0000-0000-00000C000000}" name="Nov" totalsRowFunction="sum" dataDxfId="36" totalsRowDxfId="35" dataCellStyle="Summa"/>
    <tableColumn id="13" xr3:uid="{00000000-0010-0000-0000-00000D000000}" name="Dec" totalsRowFunction="sum" dataDxfId="34" totalsRowDxfId="33" dataCellStyle="Summa"/>
    <tableColumn id="15" xr3:uid="{00000000-0010-0000-0000-00000F000000}" name="Gads" totalsRowFunction="sum" dataDxfId="32" totalsRowDxfId="31">
      <calculatedColumnFormula>SUM(Ienākumi[[#This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evadiet ienākumus no dažādiem avotiem katram mēnesim šajā tabulā. Gada ienākumi tiek aprēķināti automāti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zdevumi" displayName="Izdevumi" ref="B3:P12" totalsRowCount="1" headerRowDxfId="30" headerRowBorderDxfId="29">
  <autoFilter ref="B3:P11" xr:uid="{00000000-0009-0000-0100-000001000000}"/>
  <tableColumns count="15">
    <tableColumn id="15" xr3:uid="{00000000-0010-0000-0100-00000F000000}" name="Kategorija" totalsRowLabel="Kopā" dataDxfId="28" totalsRowDxfId="27"/>
    <tableColumn id="1" xr3:uid="{00000000-0010-0000-0100-000001000000}" name="Apakškategorija" dataDxfId="26"/>
    <tableColumn id="2" xr3:uid="{00000000-0010-0000-0100-000002000000}" name="Jan" totalsRowFunction="sum" dataDxfId="25" totalsRowDxfId="24"/>
    <tableColumn id="3" xr3:uid="{00000000-0010-0000-0100-000003000000}" name="Feb" totalsRowFunction="sum" dataDxfId="23" totalsRowDxfId="22"/>
    <tableColumn id="4" xr3:uid="{00000000-0010-0000-0100-000004000000}" name="Mar" totalsRowFunction="sum" dataDxfId="21" totalsRowDxfId="20"/>
    <tableColumn id="5" xr3:uid="{00000000-0010-0000-0100-000005000000}" name="Aprīlis" totalsRowFunction="sum" dataDxfId="19" totalsRowDxfId="18"/>
    <tableColumn id="6" xr3:uid="{00000000-0010-0000-0100-000006000000}" name="Maijs" totalsRowFunction="sum" dataDxfId="17" totalsRowDxfId="16"/>
    <tableColumn id="7" xr3:uid="{00000000-0010-0000-0100-000007000000}" name="Jūnijs" totalsRowFunction="sum" dataDxfId="15" totalsRowDxfId="14"/>
    <tableColumn id="8" xr3:uid="{00000000-0010-0000-0100-000008000000}" name="Jūl" totalsRowFunction="sum" dataDxfId="13" totalsRowDxfId="12"/>
    <tableColumn id="9" xr3:uid="{00000000-0010-0000-0100-000009000000}" name="Aug" totalsRowFunction="sum" dataDxfId="11" totalsRowDxfId="10"/>
    <tableColumn id="10" xr3:uid="{00000000-0010-0000-0100-00000A000000}" name="Sep" totalsRowFunction="sum" dataDxfId="9" totalsRowDxfId="8"/>
    <tableColumn id="11" xr3:uid="{00000000-0010-0000-0100-00000B000000}" name="Okt" totalsRowFunction="sum" dataDxfId="7" totalsRowDxfId="6"/>
    <tableColumn id="12" xr3:uid="{00000000-0010-0000-0100-00000C000000}" name="Nov" totalsRowFunction="sum" dataDxfId="5" totalsRowDxfId="4"/>
    <tableColumn id="13" xr3:uid="{00000000-0010-0000-0100-00000D000000}" name="Dec" totalsRowFunction="sum" dataDxfId="3" totalsRowDxfId="2"/>
    <tableColumn id="14" xr3:uid="{00000000-0010-0000-0100-00000E000000}" name="Gads" totalsRowFunction="sum" dataDxfId="1" totalsRowDxfId="0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evadiet izdevumus katrā mēnesī un kategorijās šajā tabulā. Gada ienākumi tiek aprēķināti automātiski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7.42578125" style="3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5" t="s">
        <v>0</v>
      </c>
      <c r="C1" s="2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 customHeight="1" thickBot="1" x14ac:dyDescent="0.3">
      <c r="B2" s="4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</row>
    <row r="3" spans="2:15" ht="30" customHeight="1" thickBot="1" x14ac:dyDescent="0.3">
      <c r="B3" s="2" t="s">
        <v>1</v>
      </c>
      <c r="C3" s="14">
        <f>Izdevumi[[#Totals],[Jan]]</f>
        <v>0</v>
      </c>
      <c r="D3" s="14">
        <f>Izdevumi[[#Totals],[Feb]]</f>
        <v>0</v>
      </c>
      <c r="E3" s="14">
        <f>Izdevumi[[#Totals],[Mar]]</f>
        <v>0</v>
      </c>
      <c r="F3" s="14">
        <f>Izdevumi[[#Totals],[Aprīlis]]</f>
        <v>0</v>
      </c>
      <c r="G3" s="14">
        <f>Izdevumi[[#Totals],[Maijs]]</f>
        <v>0</v>
      </c>
      <c r="H3" s="14">
        <f>Izdevumi[[#Totals],[Jūnijs]]</f>
        <v>0</v>
      </c>
      <c r="I3" s="14">
        <f>Izdevumi[[#Totals],[Jūl]]</f>
        <v>0</v>
      </c>
      <c r="J3" s="14">
        <f>Izdevumi[[#Totals],[Feb]]</f>
        <v>0</v>
      </c>
      <c r="K3" s="14">
        <f>Izdevumi[[#Totals],[Mar]]</f>
        <v>0</v>
      </c>
      <c r="L3" s="14">
        <f>Izdevumi[[#Totals],[Aprīlis]]</f>
        <v>0</v>
      </c>
      <c r="M3" s="14">
        <f>Izdevumi[[#Totals],[Maijs]]</f>
        <v>0</v>
      </c>
      <c r="N3" s="14">
        <f>Izdevumi[[#Totals],[Dec]]</f>
        <v>0</v>
      </c>
      <c r="O3" s="15">
        <f>SUM(C3:N3)</f>
        <v>0</v>
      </c>
    </row>
    <row r="4" spans="2:15" ht="30" customHeight="1" thickBot="1" x14ac:dyDescent="0.3">
      <c r="B4" s="3" t="s">
        <v>2</v>
      </c>
      <c r="C4" s="16">
        <f>SUM(Ienākumi[[#Totals],[Jan]]-C3)</f>
        <v>0</v>
      </c>
      <c r="D4" s="16">
        <f>SUM(Ienākumi[[#Totals],[Feb]]-D3)</f>
        <v>0</v>
      </c>
      <c r="E4" s="16">
        <f>SUM(Ienākumi[[#Totals],[Marts]]-E3)</f>
        <v>0</v>
      </c>
      <c r="F4" s="16">
        <f>SUM(Ienākumi[[#Totals],[Aprīlis]]-F3)</f>
        <v>0</v>
      </c>
      <c r="G4" s="16">
        <f>SUM(Ienākumi[[#Totals],[Maijs]]-G3)</f>
        <v>0</v>
      </c>
      <c r="H4" s="16">
        <f>SUM(Ienākumi[[#Totals],[Jūnijs]]-H3)</f>
        <v>0</v>
      </c>
      <c r="I4" s="16">
        <f>SUM(Ienākumi[[#Totals],[Jūlijs]]-I3)</f>
        <v>0</v>
      </c>
      <c r="J4" s="16">
        <f>SUM(Ienākumi[[#Totals],[Feb]]-J3)</f>
        <v>0</v>
      </c>
      <c r="K4" s="16">
        <f>SUM(Ienākumi[[#Totals],[Marts]]-K3)</f>
        <v>0</v>
      </c>
      <c r="L4" s="16">
        <f>SUM(Ienākumi[[#Totals],[Aprīlis]]-L3)</f>
        <v>0</v>
      </c>
      <c r="M4" s="16">
        <f>SUM(Ienākumi[[#Totals],[Maijs]]-M3)</f>
        <v>0</v>
      </c>
      <c r="N4" s="16">
        <f>SUM(Ienākumi[[#Totals],[Dec]]-N3)</f>
        <v>0</v>
      </c>
      <c r="O4" s="16">
        <f>SUM(C4:N4)</f>
        <v>0</v>
      </c>
    </row>
    <row r="5" spans="2:15" ht="30" customHeight="1" thickBot="1" x14ac:dyDescent="0.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30" customHeight="1" thickBot="1" x14ac:dyDescent="0.3">
      <c r="B6" s="9" t="s">
        <v>4</v>
      </c>
      <c r="C6" s="13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20</v>
      </c>
      <c r="O6" s="9" t="s">
        <v>21</v>
      </c>
    </row>
    <row r="7" spans="2:15" ht="30" customHeight="1" thickBot="1" x14ac:dyDescent="0.3">
      <c r="B7" s="3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>
        <f>SUM(Ienākumi[[#This Row],[Jan]:[Dec]])</f>
        <v>0</v>
      </c>
    </row>
    <row r="8" spans="2:15" ht="30" customHeight="1" thickBot="1" x14ac:dyDescent="0.3">
      <c r="B8" s="3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SUM(Ienākumi[[#This Row],[Jan]:[Dec]])</f>
        <v>0</v>
      </c>
    </row>
    <row r="9" spans="2:15" ht="30" customHeight="1" thickBot="1" x14ac:dyDescent="0.3">
      <c r="B9" s="3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>SUM(Ienākumi[[#This Row],[Jan]:[Dec]])</f>
        <v>0</v>
      </c>
    </row>
    <row r="10" spans="2:15" ht="30" customHeight="1" thickBot="1" x14ac:dyDescent="0.3">
      <c r="B10" t="s">
        <v>8</v>
      </c>
      <c r="C10" s="18">
        <f>SUBTOTAL(109,Ienākumi[Jan])</f>
        <v>0</v>
      </c>
      <c r="D10" s="18">
        <f>SUBTOTAL(109,Ienākumi[Feb])</f>
        <v>0</v>
      </c>
      <c r="E10" s="18">
        <f>SUBTOTAL(109,Ienākumi[Marts])</f>
        <v>0</v>
      </c>
      <c r="F10" s="18">
        <f>SUBTOTAL(109,Ienākumi[Aprīlis])</f>
        <v>0</v>
      </c>
      <c r="G10" s="18">
        <f>SUBTOTAL(109,Ienākumi[Maijs])</f>
        <v>0</v>
      </c>
      <c r="H10" s="18">
        <f>SUBTOTAL(109,Ienākumi[Jūnijs])</f>
        <v>0</v>
      </c>
      <c r="I10" s="18">
        <f>SUBTOTAL(109,Ienākumi[Jūlijs])</f>
        <v>0</v>
      </c>
      <c r="J10" s="18">
        <f>SUBTOTAL(109,Ienākumi[Aug])</f>
        <v>0</v>
      </c>
      <c r="K10" s="18">
        <f>SUBTOTAL(109,Ienākumi[Sep])</f>
        <v>0</v>
      </c>
      <c r="L10" s="18">
        <f>SUBTOTAL(109,Ienākumi[Okt])</f>
        <v>0</v>
      </c>
      <c r="M10" s="18">
        <f>SUBTOTAL(109,Ienākumi[Nov])</f>
        <v>0</v>
      </c>
      <c r="N10" s="18">
        <f>SUBTOTAL(109,Ienākumi[Dec])</f>
        <v>0</v>
      </c>
      <c r="O10" s="19">
        <f>SUBTOTAL(109,Ienākumi[Gads])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Šajā šūnā ir darblapas nosaukums" sqref="B1:C1" xr:uid="{00000000-0002-0000-0000-000000000000}"/>
    <dataValidation allowBlank="1" showInputMessage="1" showErrorMessage="1" prompt="Mēneši ir šūnās pa labi. Kopējie izdevumi un skaidras naudas iztrūkums vai pārpalikums tiek aprēķināts automātiski šūnas no C3 līdz O4 tālāk" sqref="B2" xr:uid="{00000000-0002-0000-0000-000001000000}"/>
    <dataValidation allowBlank="1" showInputMessage="1" showErrorMessage="1" prompt="Šūnās pa labi tiek automātiski aprēķināti kopējie izdevumi" sqref="B3" xr:uid="{00000000-0002-0000-0000-000002000000}"/>
    <dataValidation allowBlank="1" showInputMessage="1" showErrorMessage="1" prompt="Skaidras naudas iztrūkums vai pārpalikums tiek automātiski aprēķināts šūnās pa labi, kā arī atbilstoši tiek atjauninātas ikonas" sqref="B4" xr:uid="{00000000-0002-0000-0000-000003000000}"/>
    <dataValidation allowBlank="1" showInputMessage="1" showErrorMessage="1" prompt="Tabulā zemāk ievadiet detalizētu informāciju par ienākumiem" sqref="B5" xr:uid="{00000000-0002-0000-0000-000004000000}"/>
    <dataValidation allowBlank="1" showInputMessage="1" showErrorMessage="1" prompt="Šajā darbgrāmatā izveidojiet pamata personisko budžetu. Kopējie ikmēneša un gada izdevumi tiek automātiski atjaunināti šajā darblapā. Ievadiet detalizētu informāciju tabulā Ienākumi" sqref="A1" xr:uid="{00000000-0002-0000-0000-000005000000}"/>
    <dataValidation allowBlank="1" showInputMessage="1" showErrorMessage="1" prompt="Šajā kolonnā ar šo virsrakstu ievadiet kategoriju. Izmantojiet virsraksta filtrus, lai atrastu konkrētus ierakstus" sqref="B6" xr:uid="{00000000-0002-0000-0000-000006000000}"/>
    <dataValidation allowBlank="1" showInputMessage="1" showErrorMessage="1" prompt="Šajā kolonnā ar šo virsrakstu tiek automātiski aprēķināti gada ienākumi" sqref="O6" xr:uid="{00000000-0002-0000-0000-000007000000}"/>
    <dataValidation allowBlank="1" showInputMessage="1" showErrorMessage="1" prompt="Ievadiet mēneša ienākumus šajā kolonnā zem šī virsraksta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4.570312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6" t="s">
        <v>0</v>
      </c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30" customHeight="1" thickBot="1" x14ac:dyDescent="0.3">
      <c r="B2" s="6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30" customHeight="1" thickBot="1" x14ac:dyDescent="0.3">
      <c r="B3" s="9" t="s">
        <v>4</v>
      </c>
      <c r="C3" s="9" t="s">
        <v>28</v>
      </c>
      <c r="D3" s="13" t="s">
        <v>9</v>
      </c>
      <c r="E3" s="9" t="s">
        <v>10</v>
      </c>
      <c r="F3" s="9" t="s">
        <v>37</v>
      </c>
      <c r="G3" s="9" t="s">
        <v>12</v>
      </c>
      <c r="H3" s="9" t="s">
        <v>13</v>
      </c>
      <c r="I3" s="9" t="s">
        <v>14</v>
      </c>
      <c r="J3" s="9" t="s">
        <v>38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</row>
    <row r="4" spans="2:16" ht="30" customHeight="1" x14ac:dyDescent="0.25">
      <c r="B4" s="10" t="s">
        <v>39</v>
      </c>
      <c r="C4" s="7" t="s">
        <v>29</v>
      </c>
      <c r="D4" s="20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3">
        <f>SUM(Izdevumi!$D4:$O4)</f>
        <v>0</v>
      </c>
    </row>
    <row r="5" spans="2:16" ht="30" customHeight="1" x14ac:dyDescent="0.25">
      <c r="B5" s="11" t="s">
        <v>40</v>
      </c>
      <c r="C5" s="7" t="s">
        <v>30</v>
      </c>
      <c r="D5" s="20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>
        <f>SUM(Izdevumi!$D5:$O5)</f>
        <v>0</v>
      </c>
    </row>
    <row r="6" spans="2:16" ht="30" customHeight="1" x14ac:dyDescent="0.25">
      <c r="B6" s="12" t="s">
        <v>23</v>
      </c>
      <c r="C6" s="7" t="s">
        <v>31</v>
      </c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>
        <f>SUM(Izdevumi!$D6:$O6)</f>
        <v>0</v>
      </c>
    </row>
    <row r="7" spans="2:16" ht="30" customHeight="1" x14ac:dyDescent="0.25">
      <c r="B7" s="11" t="s">
        <v>24</v>
      </c>
      <c r="C7" s="7" t="s">
        <v>32</v>
      </c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f>SUM(Izdevumi!$D7:$O7)</f>
        <v>0</v>
      </c>
    </row>
    <row r="8" spans="2:16" ht="30" customHeight="1" x14ac:dyDescent="0.25">
      <c r="B8" s="12" t="s">
        <v>25</v>
      </c>
      <c r="C8" s="7" t="s">
        <v>33</v>
      </c>
      <c r="D8" s="2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f>SUM(Izdevumi!$D8:$O8)</f>
        <v>0</v>
      </c>
    </row>
    <row r="9" spans="2:16" ht="30" customHeight="1" x14ac:dyDescent="0.25">
      <c r="B9" s="11" t="s">
        <v>41</v>
      </c>
      <c r="C9" s="7" t="s">
        <v>34</v>
      </c>
      <c r="D9" s="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>
        <f>SUM(Izdevumi!$D9:$O9)</f>
        <v>0</v>
      </c>
    </row>
    <row r="10" spans="2:16" ht="30" customHeight="1" x14ac:dyDescent="0.25">
      <c r="B10" s="12" t="s">
        <v>26</v>
      </c>
      <c r="C10" s="7" t="s">
        <v>35</v>
      </c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>
        <f>SUM(Izdevumi!$D10:$O10)</f>
        <v>0</v>
      </c>
    </row>
    <row r="11" spans="2:16" ht="30" customHeight="1" x14ac:dyDescent="0.25">
      <c r="B11" s="11" t="s">
        <v>27</v>
      </c>
      <c r="C11" s="3" t="s">
        <v>36</v>
      </c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f>SUM(Izdevumi!$D11:$O11)</f>
        <v>0</v>
      </c>
    </row>
    <row r="12" spans="2:16" ht="30" customHeight="1" x14ac:dyDescent="0.25">
      <c r="B12" s="8" t="s">
        <v>8</v>
      </c>
      <c r="D12" s="24">
        <f>SUBTOTAL(109,Izdevumi[Jan])</f>
        <v>0</v>
      </c>
      <c r="E12" s="24">
        <f>SUBTOTAL(109,Izdevumi[Feb])</f>
        <v>0</v>
      </c>
      <c r="F12" s="24">
        <f>SUBTOTAL(109,Izdevumi[Mar])</f>
        <v>0</v>
      </c>
      <c r="G12" s="24">
        <f>SUBTOTAL(109,Izdevumi[Aprīlis])</f>
        <v>0</v>
      </c>
      <c r="H12" s="24">
        <f>SUBTOTAL(109,Izdevumi[Maijs])</f>
        <v>0</v>
      </c>
      <c r="I12" s="24">
        <f>SUBTOTAL(109,Izdevumi[Jūnijs])</f>
        <v>0</v>
      </c>
      <c r="J12" s="24">
        <f>SUBTOTAL(109,Izdevumi[Jūl])</f>
        <v>0</v>
      </c>
      <c r="K12" s="24">
        <f>SUBTOTAL(109,Izdevumi[Aug])</f>
        <v>0</v>
      </c>
      <c r="L12" s="24">
        <f>SUBTOTAL(109,Izdevumi[Sep])</f>
        <v>0</v>
      </c>
      <c r="M12" s="24">
        <f>SUBTOTAL(109,Izdevumi[Okt])</f>
        <v>0</v>
      </c>
      <c r="N12" s="24">
        <f>SUBTOTAL(109,Izdevumi[Nov])</f>
        <v>0</v>
      </c>
      <c r="O12" s="24">
        <f>SUBTOTAL(109,Izdevumi[Dec])</f>
        <v>0</v>
      </c>
      <c r="P12" s="24">
        <f>SUBTOTAL(109,Izdevumi[Gads])</f>
        <v>0</v>
      </c>
    </row>
  </sheetData>
  <mergeCells count="1">
    <mergeCell ref="B1:C1"/>
  </mergeCells>
  <dataValidations count="8">
    <dataValidation allowBlank="1" showInputMessage="1" showErrorMessage="1" prompt="Šajā šūnā ir darblapas nosaukums" sqref="B1:C1" xr:uid="{00000000-0002-0000-0100-000000000000}"/>
    <dataValidation allowBlank="1" showInputMessage="1" showErrorMessage="1" prompt="Tālāk esošajā tabulā ievadiet izdevumus" sqref="B2" xr:uid="{00000000-0002-0000-0100-000001000000}"/>
    <dataValidation allowBlank="1" showInputMessage="1" showErrorMessage="1" prompt="Šajā kolonnā zem šī virsraksta ievadiet apakškategoriju" sqref="C3" xr:uid="{00000000-0002-0000-0100-000002000000}"/>
    <dataValidation allowBlank="1" showInputMessage="1" showErrorMessage="1" prompt="Ievadiet mēneša izdevumus šajā kolonnā zem šī virsraksta" sqref="D3:O3" xr:uid="{00000000-0002-0000-0100-000003000000}"/>
    <dataValidation allowBlank="1" showInputMessage="1" showErrorMessage="1" prompt="Šajā kolonnā ar šo virsrakstu tiek automātiski aprēķināti gada izdevumi" sqref="P3" xr:uid="{00000000-0002-0000-0100-000004000000}"/>
    <dataValidation allowBlank="1" showInputMessage="1" showErrorMessage="1" prompt="Ievadiet ikmēneša izdevumus tabulā Izdevumi šajā darblapā. Gada izdevumi tiek aprēķināti automātiski" sqref="A1" xr:uid="{00000000-0002-0000-0100-000005000000}"/>
    <dataValidation type="list" errorStyle="warning" allowBlank="1" showInputMessage="1" showErrorMessage="1" error="Sarakstā atlasiet kategoriju. Atlasiet ATCELT, nospiediet taustiņu kombināciju ALT+LEJUPVĒRSTĀ BULTIŅA, lai parādītu opcijas, un pēc tam izmantojiet LEJUPVĒRSTO BULTIŅU un taustiņu ENTER, lai veiktu atlasi" sqref="B4:B11" xr:uid="{00000000-0002-0000-0100-000006000000}">
      <formula1>"Mājas,Ikdienas dzīvošana,Transports,Izklaide,Veselība,Atvaļinājumi,Atpūta,Veicamie maksājumi/abonements,Personīgi,Finanšu saistības,Dažādi maksājumi"</formula1>
    </dataValidation>
    <dataValidation allowBlank="1" showInputMessage="1" showErrorMessage="1" prompt="Atlasiet kategoriju šajā kolonnā zem šī virsraksta. Nospiediet taustiņu kombināciju ALT+lejupvērstā bultiņa, lai atvērtu nolaižamo sarakstu, un pēc tam nospiediet taustiņu ENTER, lai veiktu atlasi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HeadingPairs>
  <TitlesOfParts>
    <vt:vector size="7" baseType="lpstr">
      <vt:lpstr>Kopsavilkums</vt:lpstr>
      <vt:lpstr>Izdevumi</vt:lpstr>
      <vt:lpstr>Izdevumi!Drukāt_virsrakstus</vt:lpstr>
      <vt:lpstr>Kopsavilkums!Drukāt_virsrakstus</vt:lpstr>
      <vt:lpstr>Rindas_virsraksta_reģions1..O4</vt:lpstr>
      <vt:lpstr>Virsraksts_1</vt:lpstr>
      <vt:lpstr>Virsraksts_2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