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8930" windowHeight="10005"/>
  </bookViews>
  <sheets>
    <sheet name="Informācijas panelis" sheetId="1" r:id="rId1"/>
    <sheet name="Aktīvi" sheetId="2" r:id="rId2"/>
    <sheet name="Pasīvi" sheetId="3" r:id="rId3"/>
    <sheet name="aprēķini" sheetId="4" state="hidden" r:id="rId4"/>
  </sheets>
  <definedNames>
    <definedName name="AktīviKopā">aprēķini!$C$15</definedName>
    <definedName name="_xlnm.Print_Area" localSheetId="0">'Informācijas panelis'!$A$1:$H$19</definedName>
    <definedName name="JaunāVērtība">aprēķini!$C$23</definedName>
    <definedName name="PasīviKopā">aprēķini!$C$20</definedName>
  </definedNames>
  <calcPr calcId="152511"/>
</workbook>
</file>

<file path=xl/calcChain.xml><?xml version="1.0" encoding="utf-8"?>
<calcChain xmlns="http://schemas.openxmlformats.org/spreadsheetml/2006/main">
  <c r="C20" i="4" l="1"/>
  <c r="C15" i="4"/>
  <c r="I24" i="2" l="1"/>
  <c r="E24" i="2"/>
  <c r="I13" i="2"/>
  <c r="C12" i="4"/>
  <c r="E13" i="2" l="1"/>
  <c r="I13" i="3"/>
  <c r="E13" i="3"/>
  <c r="B14" i="4"/>
  <c r="C14" i="4"/>
  <c r="C13" i="4"/>
  <c r="B13" i="4"/>
  <c r="B12" i="4"/>
  <c r="C11" i="4"/>
  <c r="B11" i="4"/>
  <c r="C19" i="4" l="1"/>
  <c r="C18" i="4"/>
  <c r="B19" i="4"/>
  <c r="B18" i="4"/>
  <c r="B12" i="3" l="1"/>
  <c r="G11" i="1"/>
  <c r="B12" i="2"/>
  <c r="D11" i="1"/>
  <c r="C23" i="4"/>
  <c r="B11" i="1" s="1"/>
</calcChain>
</file>

<file path=xl/sharedStrings.xml><?xml version="1.0" encoding="utf-8"?>
<sst xmlns="http://schemas.openxmlformats.org/spreadsheetml/2006/main" count="90" uniqueCount="65">
  <si>
    <t>Aktīvi kopā</t>
  </si>
  <si>
    <t>Pasīvi kopā</t>
  </si>
  <si>
    <t>Tīrā vērtība</t>
  </si>
  <si>
    <t>401K</t>
  </si>
  <si>
    <t>SEP</t>
  </si>
  <si>
    <t>ESOP</t>
  </si>
  <si>
    <t>Nodokļu saistības</t>
  </si>
  <si>
    <t>Cits</t>
  </si>
  <si>
    <t>Automašīnu līzings</t>
  </si>
  <si>
    <t>Rec. transportlīdzekļu aizdevumi</t>
  </si>
  <si>
    <t>Aizdevumi iekārtām</t>
  </si>
  <si>
    <t>Mājas hipotēkas</t>
  </si>
  <si>
    <t>Aizdevumi mājas kapitālam</t>
  </si>
  <si>
    <t>Pārējie aizdevumi</t>
  </si>
  <si>
    <t>*** Šī lapa jāatstāj paslēpta ***</t>
  </si>
  <si>
    <t>NAUDA</t>
  </si>
  <si>
    <t>PENSIJA</t>
  </si>
  <si>
    <t>PERSONISKS</t>
  </si>
  <si>
    <t>NENODROŠNĀTS</t>
  </si>
  <si>
    <t>NODROŠINĀTS</t>
  </si>
  <si>
    <t>NAUDA KASĒ</t>
  </si>
  <si>
    <t>NORĒĶINU KONTI</t>
  </si>
  <si>
    <t>IEGULDĪJUMA KONTI</t>
  </si>
  <si>
    <t>NAUDAS TIRGUS KONTI</t>
  </si>
  <si>
    <t>NAUDAS TIRGUS FONDA KONTI</t>
  </si>
  <si>
    <t>NOGULDĪJUMA SERTIFIKĀTI</t>
  </si>
  <si>
    <t>ASV VALSTS KASES OBLIGĀCIJAS</t>
  </si>
  <si>
    <t>DZĪVĪBAS APDROŠINĀŠANAS VĒRTĪBA NAUDĀ</t>
  </si>
  <si>
    <t>KOPĀ</t>
  </si>
  <si>
    <t xml:space="preserve"> </t>
  </si>
  <si>
    <t>VĒRTĪBA</t>
  </si>
  <si>
    <t>GALVENĀ DZĪVESVIETA</t>
  </si>
  <si>
    <t>OTRĀ DZĪVESVIETA</t>
  </si>
  <si>
    <t>KOLEKCIONĒJAMIE PRIEKŠMETI</t>
  </si>
  <si>
    <t>AUTOMAŠĪNAS</t>
  </si>
  <si>
    <t>MĀJAS MĒBELES</t>
  </si>
  <si>
    <t>KAŽOKIZSTRĀDĀJUMI, JUVELIERIZSTRĀDĀJUMI</t>
  </si>
  <si>
    <t>CITI AKTĪVI</t>
  </si>
  <si>
    <t>OBLIGĀCIJAS</t>
  </si>
  <si>
    <t>SAVSTARPĒJU FONDU INVESTĪCIJAS</t>
  </si>
  <si>
    <t>LĪDZDALĪBAS DAĻAS</t>
  </si>
  <si>
    <t>CITAS INVESTĪCIJAS</t>
  </si>
  <si>
    <t>INVESTĪCIJAS</t>
  </si>
  <si>
    <t>PENSIJA</t>
  </si>
  <si>
    <t>VID KONTI</t>
  </si>
  <si>
    <t>PENSIJU PLĀNU KONTI</t>
  </si>
  <si>
    <t>OWE</t>
  </si>
  <si>
    <t>KREDĪTKARTES</t>
  </si>
  <si>
    <t>IZMAKSU KONTI</t>
  </si>
  <si>
    <t>MĀCĪBU AIZDEVUMI</t>
  </si>
  <si>
    <t>ALIMENTI</t>
  </si>
  <si>
    <t>BĒRNU PABALSTS</t>
  </si>
  <si>
    <t>NODOKĻA SAISTĪBAS</t>
  </si>
  <si>
    <t>CITI</t>
  </si>
  <si>
    <t>AKTĪVI KOPĀ</t>
  </si>
  <si>
    <t>TĪRĀ VĒRTĪBA KOPĀ</t>
  </si>
  <si>
    <t>AKTĪVI</t>
  </si>
  <si>
    <t>PASĪVI</t>
  </si>
  <si>
    <t>TĪRĀ VĒRTĪBA</t>
  </si>
  <si>
    <t>PASĪVI KOPĀ</t>
  </si>
  <si>
    <t>INFORMĀCIJAS PANELIS</t>
  </si>
  <si>
    <t>KOPĀ</t>
    <phoneticPr fontId="16" type="noConversion"/>
  </si>
  <si>
    <t>KOPĀ</t>
    <phoneticPr fontId="16" type="noConversion"/>
  </si>
  <si>
    <t>KOPĀ</t>
    <phoneticPr fontId="16" type="noConversion"/>
  </si>
  <si>
    <t>KRĀJUMI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</si>
</sst>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6" formatCode="#,##0\ [$€-1]"/>
  </numFmts>
  <fonts count="21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24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45"/>
      <color theme="1"/>
      <name val="Franklin Gothic Medium"/>
      <family val="2"/>
      <scheme val="minor"/>
    </font>
    <font>
      <sz val="13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sz val="36"/>
      <color theme="1"/>
      <name val="Franklin Gothic Medium"/>
      <family val="2"/>
      <scheme val="major"/>
    </font>
    <font>
      <sz val="28"/>
      <color theme="1"/>
      <name val="Franklin Gothic Medium"/>
      <family val="2"/>
      <scheme val="maj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  <font>
      <sz val="9"/>
      <name val="Franklin Gothic Medium"/>
      <family val="3"/>
      <charset val="136"/>
      <scheme val="minor"/>
    </font>
    <font>
      <b/>
      <i/>
      <strike/>
      <condense/>
      <extend/>
      <outline/>
      <shadow/>
      <sz val="9"/>
      <color theme="1"/>
      <name val="Franklin Gothic Medium"/>
      <family val="2"/>
      <scheme val="minor"/>
    </font>
    <font>
      <outline/>
      <shadow/>
      <sz val="9"/>
      <color theme="1"/>
      <name val="Franklin Gothic Medium"/>
      <family val="2"/>
    </font>
    <font>
      <sz val="9"/>
      <color theme="0"/>
      <name val="Franklin Gothic Medium"/>
      <family val="2"/>
      <scheme val="minor"/>
    </font>
    <font>
      <sz val="9"/>
      <name val="Franklin Gothic Medium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theme="7" tint="0.79998168889431442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 style="medium">
        <color theme="6"/>
      </left>
      <right/>
      <top/>
      <bottom/>
      <diagonal/>
    </border>
  </borders>
  <cellStyleXfs count="5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2" borderId="0" xfId="0"/>
    <xf numFmtId="0" fontId="0" fillId="2" borderId="0" xfId="0" applyAlignment="1">
      <alignment horizontal="left" indent="1"/>
    </xf>
    <xf numFmtId="0" fontId="0" fillId="2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2" borderId="0" xfId="0" applyAlignment="1">
      <alignment horizontal="center"/>
    </xf>
    <xf numFmtId="0" fontId="0" fillId="2" borderId="2" xfId="0" applyBorder="1"/>
    <xf numFmtId="0" fontId="0" fillId="2" borderId="3" xfId="0" applyBorder="1"/>
    <xf numFmtId="0" fontId="0" fillId="2" borderId="2" xfId="0" applyBorder="1" applyAlignment="1">
      <alignment horizontal="left"/>
    </xf>
    <xf numFmtId="0" fontId="4" fillId="2" borderId="0" xfId="0" applyFont="1" applyAlignment="1">
      <alignment vertical="center"/>
    </xf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0" fontId="8" fillId="2" borderId="3" xfId="0" applyFont="1" applyBorder="1" applyAlignment="1">
      <alignment horizontal="left" indent="1"/>
    </xf>
    <xf numFmtId="0" fontId="14" fillId="2" borderId="0" xfId="1" applyFill="1" applyAlignment="1">
      <alignment horizontal="center" vertical="center"/>
    </xf>
    <xf numFmtId="0" fontId="12" fillId="2" borderId="2" xfId="2" applyFill="1" applyBorder="1">
      <alignment horizontal="left" indent="2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 indent="1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 indent="1"/>
    </xf>
    <xf numFmtId="0" fontId="11" fillId="2" borderId="2" xfId="4" applyFill="1" applyBorder="1" applyAlignment="1">
      <alignment horizontal="left" indent="1"/>
    </xf>
    <xf numFmtId="0" fontId="15" fillId="2" borderId="0" xfId="0" applyFont="1" applyFill="1" applyBorder="1" applyAlignment="1">
      <alignment horizontal="left"/>
    </xf>
    <xf numFmtId="3" fontId="15" fillId="2" borderId="0" xfId="0" applyNumberFormat="1" applyFont="1" applyFill="1" applyBorder="1" applyAlignment="1">
      <alignment horizontal="right" indent="1"/>
    </xf>
    <xf numFmtId="0" fontId="0" fillId="2" borderId="0" xfId="0" applyAlignment="1">
      <alignment horizontal="right" vertical="center" inden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horizontal="right" indent="1"/>
    </xf>
    <xf numFmtId="0" fontId="19" fillId="6" borderId="13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3" fontId="20" fillId="7" borderId="0" xfId="0" applyNumberFormat="1" applyFont="1" applyFill="1" applyBorder="1" applyAlignment="1">
      <alignment horizontal="right" vertical="center" indent="1"/>
    </xf>
    <xf numFmtId="3" fontId="0" fillId="2" borderId="0" xfId="0" applyNumberFormat="1"/>
    <xf numFmtId="0" fontId="0" fillId="2" borderId="0" xfId="0" applyAlignment="1">
      <alignment horizontal="center"/>
    </xf>
    <xf numFmtId="0" fontId="14" fillId="2" borderId="0" xfId="1" applyFill="1" applyAlignment="1">
      <alignment horizontal="center" vertical="center"/>
    </xf>
    <xf numFmtId="166" fontId="2" fillId="5" borderId="0" xfId="0" applyNumberFormat="1" applyFont="1" applyFill="1" applyAlignment="1">
      <alignment horizontal="right" indent="1"/>
    </xf>
    <xf numFmtId="166" fontId="2" fillId="3" borderId="0" xfId="0" applyNumberFormat="1" applyFont="1" applyFill="1" applyAlignment="1">
      <alignment horizontal="right" indent="1"/>
    </xf>
    <xf numFmtId="166" fontId="2" fillId="4" borderId="0" xfId="0" applyNumberFormat="1" applyFont="1" applyFill="1" applyAlignment="1">
      <alignment horizontal="right" indent="1"/>
    </xf>
    <xf numFmtId="166" fontId="9" fillId="2" borderId="6" xfId="0" applyNumberFormat="1" applyFont="1" applyBorder="1" applyAlignment="1">
      <alignment horizontal="center"/>
    </xf>
    <xf numFmtId="166" fontId="10" fillId="2" borderId="6" xfId="0" applyNumberFormat="1" applyFont="1" applyBorder="1" applyAlignment="1">
      <alignment horizontal="center"/>
    </xf>
    <xf numFmtId="166" fontId="9" fillId="2" borderId="0" xfId="0" applyNumberFormat="1" applyFont="1" applyAlignment="1">
      <alignment horizontal="center" vertical="center"/>
    </xf>
  </cellXfs>
  <cellStyles count="5">
    <cellStyle name="Nosaukums" xfId="4" builtinId="15" customBuiltin="1"/>
    <cellStyle name="Parasts" xfId="0" builtinId="0" customBuiltin="1"/>
    <cellStyle name="Virsraksts 1" xfId="1" builtinId="16" customBuiltin="1"/>
    <cellStyle name="Virsraksts 2" xfId="2" builtinId="17" customBuiltin="1"/>
    <cellStyle name="Virsraksts 3" xfId="3" builtinId="18" customBuiltin="1"/>
  </cellStyles>
  <dxfs count="45"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/>
        <shadow/>
        <u val="none"/>
        <vertAlign val="baseline"/>
        <sz val="9"/>
        <color theme="1"/>
        <name val="Franklin Gothic Medium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/>
        <shadow/>
        <u val="none"/>
        <vertAlign val="baseline"/>
        <sz val="9"/>
        <color theme="1"/>
        <name val="Franklin Gothic Medium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/>
        <shadow/>
        <u val="none"/>
        <vertAlign val="baseline"/>
        <sz val="9"/>
        <color theme="1"/>
        <name val="Franklin Gothic Medium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7" tint="0.79998168889431442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/>
        <shadow/>
        <u val="none"/>
        <vertAlign val="baseline"/>
        <sz val="9"/>
        <color theme="1"/>
        <name val="Franklin Gothic Medium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>
      <tableStyleElement type="wholeTable" dxfId="44"/>
      <tableStyleElement type="headerRow" dxfId="43"/>
      <tableStyleElement type="firstColumn" dxfId="42"/>
      <tableStyleElement type="secondRowStripe" dxfId="41"/>
    </tableStyle>
    <tableStyle name="Investment Table" pivot="0" count="4">
      <tableStyleElement type="wholeTable" dxfId="40"/>
      <tableStyleElement type="headerRow" dxfId="39"/>
      <tableStyleElement type="firstColumn" dxfId="38"/>
      <tableStyleElement type="secondRowStripe" dxfId="37"/>
    </tableStyle>
    <tableStyle name="Personal Table" pivot="0" count="4">
      <tableStyleElement type="wholeTable" dxfId="36"/>
      <tableStyleElement type="headerRow" dxfId="35"/>
      <tableStyleElement type="firstColumn" dxfId="34"/>
      <tableStyleElement type="secondRowStripe" dxfId="33"/>
    </tableStyle>
    <tableStyle name="Retirement Table" pivot="0" count="4">
      <tableStyleElement type="wholeTable" dxfId="32"/>
      <tableStyleElement type="headerRow" dxfId="31"/>
      <tableStyleElement type="firstColumn" dxfId="30"/>
      <tableStyleElement type="secondRowStripe" dxfId="29"/>
    </tableStyle>
    <tableStyle name="Secured Table" pivot="0" count="4">
      <tableStyleElement type="wholeTable" dxfId="28"/>
      <tableStyleElement type="headerRow" dxfId="27"/>
      <tableStyleElement type="firstColumn" dxfId="26"/>
      <tableStyleElement type="secondRowStripe" dxfId="25"/>
    </tableStyle>
    <tableStyle name="Unsecured Table" pivot="0" count="4">
      <tableStyleElement type="wholeTable" dxfId="24"/>
      <tableStyleElement type="headerRow" dxfId="23"/>
      <tableStyleElement type="firstColumn" dxfId="22"/>
      <tableStyleElement type="secondRowStripe" dxfId="21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AKTĪVI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aprēķini!$B$11:$B$14</c:f>
              <c:strCache>
                <c:ptCount val="4"/>
                <c:pt idx="0">
                  <c:v>NAUDA</c:v>
                </c:pt>
                <c:pt idx="1">
                  <c:v>INVESTĪCIJAS</c:v>
                </c:pt>
                <c:pt idx="2">
                  <c:v>PENSIJA</c:v>
                </c:pt>
                <c:pt idx="3">
                  <c:v>PERSONISKS</c:v>
                </c:pt>
              </c:strCache>
            </c:strRef>
          </c:cat>
          <c:val>
            <c:numRef>
              <c:f>aprēķini!$C$11:$C$14</c:f>
              <c:numCache>
                <c:formatCode>#\ ##0\ [$€-1]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PASĪVI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aprēķini!$B$18:$B$19</c:f>
              <c:strCache>
                <c:ptCount val="2"/>
                <c:pt idx="0">
                  <c:v>NENODROŠNĀTS</c:v>
                </c:pt>
                <c:pt idx="1">
                  <c:v>NODROŠINĀTS</c:v>
                </c:pt>
              </c:strCache>
            </c:strRef>
          </c:cat>
          <c:val>
            <c:numRef>
              <c:f>aprēķini!$C$18:$C$19</c:f>
              <c:numCache>
                <c:formatCode>#\ ##0\ [$€-1]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AKTĪVI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aprēķini!$B$11:$B$14</c:f>
              <c:strCache>
                <c:ptCount val="4"/>
                <c:pt idx="0">
                  <c:v>NAUDA</c:v>
                </c:pt>
                <c:pt idx="1">
                  <c:v>INVESTĪCIJAS</c:v>
                </c:pt>
                <c:pt idx="2">
                  <c:v>PENSIJA</c:v>
                </c:pt>
                <c:pt idx="3">
                  <c:v>PERSONISKS</c:v>
                </c:pt>
              </c:strCache>
            </c:strRef>
          </c:cat>
          <c:val>
            <c:numRef>
              <c:f>aprēķini!$C$11:$C$14</c:f>
              <c:numCache>
                <c:formatCode>#\ ##0\ [$€-1]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PASĪVI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aprēķini!$B$18:$B$19</c:f>
              <c:strCache>
                <c:ptCount val="2"/>
                <c:pt idx="0">
                  <c:v>NENODROŠNĀTS</c:v>
                </c:pt>
                <c:pt idx="1">
                  <c:v>NODROŠINĀTS</c:v>
                </c:pt>
              </c:strCache>
            </c:strRef>
          </c:cat>
          <c:val>
            <c:numRef>
              <c:f>aprēķini!$C$18:$C$19</c:f>
              <c:numCache>
                <c:formatCode>#\ ##0\ [$€-1]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kt&#299;vi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Pas&#299;vi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Inform&#257;cijas panelis'!A1"/><Relationship Id="rId2" Type="http://schemas.openxmlformats.org/officeDocument/2006/relationships/hyperlink" Target="#Pas&#299;vi!A1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Inform&#257;cijas panelis'!A1"/><Relationship Id="rId2" Type="http://schemas.openxmlformats.org/officeDocument/2006/relationships/hyperlink" Target="#Akt&#299;vi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3</xdr:row>
      <xdr:rowOff>0</xdr:rowOff>
    </xdr:from>
    <xdr:to>
      <xdr:col>3</xdr:col>
      <xdr:colOff>2341032</xdr:colOff>
      <xdr:row>9</xdr:row>
      <xdr:rowOff>93586</xdr:rowOff>
    </xdr:to>
    <xdr:graphicFrame macro="">
      <xdr:nvGraphicFramePr>
        <xdr:cNvPr id="20" name="Kopsavilkums par kopējiem aktīviem" descr="Riņķa diagramma, kur parādīts aktīvu kopsavilkums" title="Kopsavilkums par kopējiem aktīvie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220839</xdr:colOff>
      <xdr:row>3</xdr:row>
      <xdr:rowOff>34020</xdr:rowOff>
    </xdr:from>
    <xdr:to>
      <xdr:col>6</xdr:col>
      <xdr:colOff>2238022</xdr:colOff>
      <xdr:row>9</xdr:row>
      <xdr:rowOff>93586</xdr:rowOff>
    </xdr:to>
    <xdr:graphicFrame macro="">
      <xdr:nvGraphicFramePr>
        <xdr:cNvPr id="27" name="Kopsavilkums par kopējiem pasīviem" descr="Riņķa diagramma, kur parādīts pasīvu kopsavilkums" title="Kopsavilkums par kopējiem pasīvie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291393</xdr:colOff>
      <xdr:row>17</xdr:row>
      <xdr:rowOff>46018</xdr:rowOff>
    </xdr:from>
    <xdr:to>
      <xdr:col>3</xdr:col>
      <xdr:colOff>2166718</xdr:colOff>
      <xdr:row>18</xdr:row>
      <xdr:rowOff>56144</xdr:rowOff>
    </xdr:to>
    <xdr:sp macro="" textlink="">
      <xdr:nvSpPr>
        <xdr:cNvPr id="17" name="Skatīt Aktīvus" descr="Noklikšķiniet, lai skatītu un modificētu aktīvus" title="Skatīt aktīvus">
          <a:hlinkClick xmlns:r="http://schemas.openxmlformats.org/officeDocument/2006/relationships" r:id="rId3" tooltip="Noklikšķiniet, lai skatītu un modificētu aktīvus"/>
        </xdr:cNvPr>
        <xdr:cNvSpPr/>
      </xdr:nvSpPr>
      <xdr:spPr>
        <a:xfrm>
          <a:off x="3063168" y="5494318"/>
          <a:ext cx="1875325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SKATĪT AKTĪVUS</a:t>
          </a:r>
          <a:endParaRPr lang="en-US" sz="1050"/>
        </a:p>
      </xdr:txBody>
    </xdr:sp>
    <xdr:clientData fPrintsWithSheet="0"/>
  </xdr:twoCellAnchor>
  <xdr:twoCellAnchor>
    <xdr:from>
      <xdr:col>3</xdr:col>
      <xdr:colOff>155575</xdr:colOff>
      <xdr:row>12</xdr:row>
      <xdr:rowOff>118861</xdr:rowOff>
    </xdr:from>
    <xdr:to>
      <xdr:col>3</xdr:col>
      <xdr:colOff>338455</xdr:colOff>
      <xdr:row>12</xdr:row>
      <xdr:rowOff>301741</xdr:rowOff>
    </xdr:to>
    <xdr:sp macro="" textlink="">
      <xdr:nvSpPr>
        <xdr:cNvPr id="6" name="Nauda" descr="&quot;&quot;" title="Naudas līdzekļu diagrammas krāsa"/>
        <xdr:cNvSpPr/>
      </xdr:nvSpPr>
      <xdr:spPr>
        <a:xfrm>
          <a:off x="2927350" y="363358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13</xdr:row>
      <xdr:rowOff>98266</xdr:rowOff>
    </xdr:from>
    <xdr:to>
      <xdr:col>3</xdr:col>
      <xdr:colOff>338455</xdr:colOff>
      <xdr:row>13</xdr:row>
      <xdr:rowOff>281146</xdr:rowOff>
    </xdr:to>
    <xdr:sp macro="" textlink="">
      <xdr:nvSpPr>
        <xdr:cNvPr id="33" name="Investīcijas" descr="&quot;&quot;" title="Investīciju diagrammas krāsa"/>
        <xdr:cNvSpPr/>
      </xdr:nvSpPr>
      <xdr:spPr>
        <a:xfrm>
          <a:off x="2927350" y="4003516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14</xdr:row>
      <xdr:rowOff>115772</xdr:rowOff>
    </xdr:from>
    <xdr:to>
      <xdr:col>3</xdr:col>
      <xdr:colOff>338455</xdr:colOff>
      <xdr:row>14</xdr:row>
      <xdr:rowOff>298652</xdr:rowOff>
    </xdr:to>
    <xdr:sp macro="" textlink="">
      <xdr:nvSpPr>
        <xdr:cNvPr id="37" name="Pensija" descr="&quot;&quot;" title="Pensijas diagrammas krāsa"/>
        <xdr:cNvSpPr/>
      </xdr:nvSpPr>
      <xdr:spPr>
        <a:xfrm>
          <a:off x="2927350" y="4411547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15</xdr:row>
      <xdr:rowOff>85652</xdr:rowOff>
    </xdr:from>
    <xdr:to>
      <xdr:col>3</xdr:col>
      <xdr:colOff>338455</xdr:colOff>
      <xdr:row>15</xdr:row>
      <xdr:rowOff>268532</xdr:rowOff>
    </xdr:to>
    <xdr:sp macro="" textlink="">
      <xdr:nvSpPr>
        <xdr:cNvPr id="41" name="Personisks" descr="&quot;&quot;" title="Personisko līdzekļu diagrammas krāsa"/>
        <xdr:cNvSpPr/>
      </xdr:nvSpPr>
      <xdr:spPr>
        <a:xfrm>
          <a:off x="2927350" y="477195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352778</xdr:colOff>
      <xdr:row>17</xdr:row>
      <xdr:rowOff>46018</xdr:rowOff>
    </xdr:from>
    <xdr:to>
      <xdr:col>6</xdr:col>
      <xdr:colOff>2227298</xdr:colOff>
      <xdr:row>18</xdr:row>
      <xdr:rowOff>56144</xdr:rowOff>
    </xdr:to>
    <xdr:sp macro="" textlink="">
      <xdr:nvSpPr>
        <xdr:cNvPr id="18" name="Skatīt Saistības" descr="Noklikšķiniet, lai skatītu un modificētu pasīvus" title="Skatīt saistības">
          <a:hlinkClick xmlns:r="http://schemas.openxmlformats.org/officeDocument/2006/relationships" r:id="rId4" tooltip="Noklikšķiniet, lai skatītu un modificētu pasīvus"/>
        </xdr:cNvPr>
        <xdr:cNvSpPr/>
      </xdr:nvSpPr>
      <xdr:spPr>
        <a:xfrm>
          <a:off x="7858478" y="5522893"/>
          <a:ext cx="1874520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SKATĪT SAISTĪBAS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6</xdr:col>
      <xdr:colOff>181328</xdr:colOff>
      <xdr:row>12</xdr:row>
      <xdr:rowOff>119141</xdr:rowOff>
    </xdr:from>
    <xdr:to>
      <xdr:col>6</xdr:col>
      <xdr:colOff>364208</xdr:colOff>
      <xdr:row>12</xdr:row>
      <xdr:rowOff>302021</xdr:rowOff>
    </xdr:to>
    <xdr:sp macro="" textlink="">
      <xdr:nvSpPr>
        <xdr:cNvPr id="58" name="Nenodrošnāts" descr="&quot;&quot;" title="Nesegto līdzekļu diagrammas krāsa"/>
        <xdr:cNvSpPr/>
      </xdr:nvSpPr>
      <xdr:spPr>
        <a:xfrm>
          <a:off x="5934428" y="3691016"/>
          <a:ext cx="182880" cy="18288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181328</xdr:colOff>
      <xdr:row>13</xdr:row>
      <xdr:rowOff>115278</xdr:rowOff>
    </xdr:from>
    <xdr:to>
      <xdr:col>6</xdr:col>
      <xdr:colOff>364208</xdr:colOff>
      <xdr:row>13</xdr:row>
      <xdr:rowOff>298158</xdr:rowOff>
    </xdr:to>
    <xdr:sp macro="" textlink="">
      <xdr:nvSpPr>
        <xdr:cNvPr id="55" name="Nodrošināts" descr="&quot;&quot;" title="Segto līdzekļu diagrammas krāsa"/>
        <xdr:cNvSpPr/>
      </xdr:nvSpPr>
      <xdr:spPr>
        <a:xfrm>
          <a:off x="5934428" y="4077678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704662</xdr:colOff>
      <xdr:row>2</xdr:row>
      <xdr:rowOff>381000</xdr:rowOff>
    </xdr:from>
    <xdr:to>
      <xdr:col>1</xdr:col>
      <xdr:colOff>2533462</xdr:colOff>
      <xdr:row>10</xdr:row>
      <xdr:rowOff>104775</xdr:rowOff>
    </xdr:to>
    <xdr:graphicFrame macro="">
      <xdr:nvGraphicFramePr>
        <xdr:cNvPr id="10" name="Aktīvi Kopā" descr="Riņķa diagramma, kur parādīts aktīvu kopsavilkums" title="Kopsavilkums par kopējiem aktīvie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285749</xdr:colOff>
      <xdr:row>15</xdr:row>
      <xdr:rowOff>114300</xdr:rowOff>
    </xdr:from>
    <xdr:to>
      <xdr:col>1</xdr:col>
      <xdr:colOff>2752725</xdr:colOff>
      <xdr:row>16</xdr:row>
      <xdr:rowOff>152400</xdr:rowOff>
    </xdr:to>
    <xdr:sp macro="" textlink="">
      <xdr:nvSpPr>
        <xdr:cNvPr id="13" name="Skatīt Saistības" descr="Noklikšķiniet, lai skatītu un modificētu pasīvus" title="Skatīt saistības">
          <a:hlinkClick xmlns:r="http://schemas.openxmlformats.org/officeDocument/2006/relationships" r:id="rId2" tooltip="Noklikšķiniet, lai skatītu un modificētu pasīvus"/>
        </xdr:cNvPr>
        <xdr:cNvSpPr/>
      </xdr:nvSpPr>
      <xdr:spPr>
        <a:xfrm>
          <a:off x="447674" y="4010025"/>
          <a:ext cx="2466976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SKATĪT SAISTĪBAS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266699</xdr:colOff>
      <xdr:row>17</xdr:row>
      <xdr:rowOff>19050</xdr:rowOff>
    </xdr:from>
    <xdr:to>
      <xdr:col>1</xdr:col>
      <xdr:colOff>2735579</xdr:colOff>
      <xdr:row>18</xdr:row>
      <xdr:rowOff>57150</xdr:rowOff>
    </xdr:to>
    <xdr:sp macro="" textlink="">
      <xdr:nvSpPr>
        <xdr:cNvPr id="14" name="Skatīt Informācijas Paneli" descr="Noklikšķiniet, lai atgrieztos informācijas panelī" title="Skatīt informācijas paneli">
          <a:hlinkClick xmlns:r="http://schemas.openxmlformats.org/officeDocument/2006/relationships" r:id="rId3" tooltip="Noklikšķiniet, lai atgrieztos informācijas panelī"/>
        </xdr:cNvPr>
        <xdr:cNvSpPr/>
      </xdr:nvSpPr>
      <xdr:spPr>
        <a:xfrm>
          <a:off x="428624" y="4391025"/>
          <a:ext cx="2468880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SKATĪT INFORMĀCIJAS PANELI</a:t>
          </a:r>
          <a:endParaRPr lang="en-US" sz="1050"/>
        </a:p>
      </xdr:txBody>
    </xdr:sp>
    <xdr:clientData fPrintsWithSheet="0"/>
  </xdr:twoCellAnchor>
  <xdr:twoCellAnchor>
    <xdr:from>
      <xdr:col>10</xdr:col>
      <xdr:colOff>191198</xdr:colOff>
      <xdr:row>10</xdr:row>
      <xdr:rowOff>57150</xdr:rowOff>
    </xdr:from>
    <xdr:to>
      <xdr:col>14</xdr:col>
      <xdr:colOff>314328</xdr:colOff>
      <xdr:row>13</xdr:row>
      <xdr:rowOff>31287</xdr:rowOff>
    </xdr:to>
    <xdr:grpSp>
      <xdr:nvGrpSpPr>
        <xdr:cNvPr id="5" name="Grupa 4" descr="Vai vajag vairāk rindu? Pēdējā šūnā virs Apakšsummas vērtības nospiediet tabulēšanas taustiņu. " title="Datu ievades padoms"/>
        <xdr:cNvGrpSpPr/>
      </xdr:nvGrpSpPr>
      <xdr:grpSpPr>
        <a:xfrm>
          <a:off x="10125773" y="2762250"/>
          <a:ext cx="1875730" cy="688512"/>
          <a:chOff x="9910722" y="2775599"/>
          <a:chExt cx="1183077" cy="693726"/>
        </a:xfrm>
      </xdr:grpSpPr>
      <xdr:sp macro="" textlink="">
        <xdr:nvSpPr>
          <xdr:cNvPr id="2" name="Līniju remarka 2 (uzsvara josla) 1"/>
          <xdr:cNvSpPr/>
        </xdr:nvSpPr>
        <xdr:spPr>
          <a:xfrm>
            <a:off x="10020230" y="2775599"/>
            <a:ext cx="1073569" cy="691014"/>
          </a:xfrm>
          <a:prstGeom prst="accentCallout2">
            <a:avLst>
              <a:gd name="adj1" fmla="val 45139"/>
              <a:gd name="adj2" fmla="val -9166"/>
              <a:gd name="adj3" fmla="val 45112"/>
              <a:gd name="adj4" fmla="val -17089"/>
              <a:gd name="adj5" fmla="val 45208"/>
              <a:gd name="adj6" fmla="val -35991"/>
            </a:avLst>
          </a:prstGeom>
          <a:noFill/>
          <a:ln w="15875">
            <a:solidFill>
              <a:schemeClr val="accent4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82296" bIns="45720" rtlCol="0" anchor="t"/>
          <a:lstStyle/>
          <a:p>
            <a:pPr algn="l"/>
            <a:r>
              <a:rPr lang="lv-LV" sz="900">
                <a:solidFill>
                  <a:schemeClr val="tx1"/>
                </a:solidFill>
              </a:rPr>
              <a:t>Vai vēlaties vairāk rindu? </a:t>
            </a:r>
            <a:r>
              <a:rPr lang="en-US" sz="900">
                <a:solidFill>
                  <a:schemeClr val="tx1"/>
                </a:solidFill>
              </a:rPr>
              <a:t/>
            </a:r>
            <a:br>
              <a:rPr lang="en-US" sz="900">
                <a:solidFill>
                  <a:schemeClr val="tx1"/>
                </a:solidFill>
              </a:rPr>
            </a:br>
            <a:r>
              <a:rPr lang="lv-LV" sz="900">
                <a:solidFill>
                  <a:schemeClr val="tx1"/>
                </a:solidFill>
              </a:rPr>
              <a:t>Pēdējā šūnā virs starpsummas vērtības nospiediet tabulēšanas taustiņu.</a:t>
            </a:r>
            <a:endParaRPr lang="en-US" sz="900">
              <a:solidFill>
                <a:schemeClr val="tx1"/>
              </a:solidFill>
            </a:endParaRPr>
          </a:p>
        </xdr:txBody>
      </xdr:sp>
      <xdr:cxnSp macro="">
        <xdr:nvCxnSpPr>
          <xdr:cNvPr id="4" name="Taisns savienotājs 3"/>
          <xdr:cNvCxnSpPr/>
        </xdr:nvCxnSpPr>
        <xdr:spPr>
          <a:xfrm>
            <a:off x="9910722" y="2777546"/>
            <a:ext cx="0" cy="691779"/>
          </a:xfrm>
          <a:prstGeom prst="line">
            <a:avLst/>
          </a:prstGeom>
          <a:ln w="2032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700322</xdr:colOff>
      <xdr:row>2</xdr:row>
      <xdr:rowOff>419099</xdr:rowOff>
    </xdr:from>
    <xdr:to>
      <xdr:col>1</xdr:col>
      <xdr:colOff>2529122</xdr:colOff>
      <xdr:row>10</xdr:row>
      <xdr:rowOff>142874</xdr:rowOff>
    </xdr:to>
    <xdr:graphicFrame macro="">
      <xdr:nvGraphicFramePr>
        <xdr:cNvPr id="17" name="Kreditori Kopā" descr="Riņķa diagramma, kur parādīts pasīvu kopsavilkums" title="Kopsavilkums par kopējiem pasīvie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15</xdr:row>
      <xdr:rowOff>114300</xdr:rowOff>
    </xdr:from>
    <xdr:to>
      <xdr:col>1</xdr:col>
      <xdr:colOff>2802255</xdr:colOff>
      <xdr:row>16</xdr:row>
      <xdr:rowOff>152400</xdr:rowOff>
    </xdr:to>
    <xdr:sp macro="" textlink="">
      <xdr:nvSpPr>
        <xdr:cNvPr id="5" name="Skatīt Aktīvus" descr="Noklikšķiniet, lai skatītu un modificētu aktīvus" title="Skatīt aktīvus">
          <a:hlinkClick xmlns:r="http://schemas.openxmlformats.org/officeDocument/2006/relationships" r:id="rId2" tooltip="Noklikšķiniet, lai skatītu un modificētu aktīvus"/>
        </xdr:cNvPr>
        <xdr:cNvSpPr/>
      </xdr:nvSpPr>
      <xdr:spPr>
        <a:xfrm>
          <a:off x="495300" y="4010025"/>
          <a:ext cx="2468880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SKATĪT AKTĪVUS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323850</xdr:colOff>
      <xdr:row>17</xdr:row>
      <xdr:rowOff>19050</xdr:rowOff>
    </xdr:from>
    <xdr:to>
      <xdr:col>1</xdr:col>
      <xdr:colOff>2792730</xdr:colOff>
      <xdr:row>18</xdr:row>
      <xdr:rowOff>57150</xdr:rowOff>
    </xdr:to>
    <xdr:sp macro="" textlink="">
      <xdr:nvSpPr>
        <xdr:cNvPr id="6" name="Skatīt Informācijas Paneli" descr="Noklikšķiniet, lai atgrieztos informācijas panelī" title="Skatīt informācijas paneli">
          <a:hlinkClick xmlns:r="http://schemas.openxmlformats.org/officeDocument/2006/relationships" r:id="rId3" tooltip="Noklikšķiniet, lai atgrieztos informācijas panelī"/>
        </xdr:cNvPr>
        <xdr:cNvSpPr/>
      </xdr:nvSpPr>
      <xdr:spPr>
        <a:xfrm>
          <a:off x="485775" y="4391025"/>
          <a:ext cx="2468880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SKATĪT INFORMĀCIJAS PANELI</a:t>
          </a:r>
          <a:endParaRPr lang="en-US" sz="105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ab.Nauda" displayName="Tab.Nauda" ref="C4:E13" totalsRowCount="1">
  <tableColumns count="3">
    <tableColumn id="3" name=" " totalsRowDxfId="20"/>
    <tableColumn id="1" name="NAUDA" totalsRowLabel="KOPĀ" totalsRowDxfId="19"/>
    <tableColumn id="2" name="VĒRTĪBA" totalsRowFunction="sum" totalsRowDxfId="18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Nauda" altTextSummary="Katra naudas aktīva un tā pašreizējās vērtības apraksts."/>
    </ext>
  </extLst>
</table>
</file>

<file path=xl/tables/table2.xml><?xml version="1.0" encoding="utf-8"?>
<table xmlns="http://schemas.openxmlformats.org/spreadsheetml/2006/main" id="3" name="Tab.Pensija" displayName="Tab.Pensija" ref="G17:I24" totalsRowCount="1">
  <tableColumns count="3">
    <tableColumn id="3" name=" " totalsRowDxfId="17"/>
    <tableColumn id="1" name="PENSIJA" totalsRowLabel="KOPĀ"/>
    <tableColumn id="2" name="VĒRTĪBA" totalsRowFunction="sum" totalsRowDxfId="16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Pensionēšanās" altTextSummary="Katra pensionēšanās aktīva un tā pašreizējās vērtības apraksts."/>
    </ext>
  </extLst>
</table>
</file>

<file path=xl/tables/table3.xml><?xml version="1.0" encoding="utf-8"?>
<table xmlns="http://schemas.openxmlformats.org/spreadsheetml/2006/main" id="6" name="Tab.Personisks" displayName="Tab.Personisks" ref="G4:I13" totalsRowCount="1">
  <tableColumns count="3">
    <tableColumn id="3" name=" " totalsRowDxfId="15"/>
    <tableColumn id="1" name="PERSONISKS" totalsRowLabel="KOPĀ" totalsRowDxfId="14"/>
    <tableColumn id="2" name="VĒRTĪBA" totalsRowFunction="sum" dataDxfId="13" totalsRowDxfId="12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Personisks" altTextSummary="Katra personiskā aktīva un tā pašreizējās vērtības apraksts."/>
    </ext>
  </extLst>
</table>
</file>

<file path=xl/tables/table4.xml><?xml version="1.0" encoding="utf-8"?>
<table xmlns="http://schemas.openxmlformats.org/spreadsheetml/2006/main" id="2" name="Tab.Investīcijas" displayName="Tab.Investīcijas" ref="C17:E24" totalsRowCount="1" headerRowDxfId="11">
  <tableColumns count="3">
    <tableColumn id="3" name=" " totalsRowDxfId="10"/>
    <tableColumn id="1" name="INVESTĪCIJAS" totalsRowLabel="KOPĀ" totalsRowDxfId="9"/>
    <tableColumn id="2" name="VĒRTĪBA" totalsRowFunction="sum" totalsRowDxfId="8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īcijas" altTextSummary="Katra investīciju aktīva un tā pašreizējās vērtības apraksts."/>
    </ext>
  </extLst>
</table>
</file>

<file path=xl/tables/table5.xml><?xml version="1.0" encoding="utf-8"?>
<table xmlns="http://schemas.openxmlformats.org/spreadsheetml/2006/main" id="4" name="Tab.Nenodrošināts" displayName="Tab.Nenodrošināts" ref="C4:E13" totalsRowCount="1">
  <tableColumns count="3">
    <tableColumn id="3" name=" " totalsRowDxfId="7"/>
    <tableColumn id="1" name="NENODROŠNĀTS" totalsRowLabel="KOPĀ" totalsRowDxfId="6"/>
    <tableColumn id="2" name="OWE" totalsRowFunction="sum" dataDxfId="5" totalsRowDxfId="4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Unsecured" altTextSummary="Description of each unsecured liability and its current value. "/>
    </ext>
  </extLst>
</table>
</file>

<file path=xl/tables/table6.xml><?xml version="1.0" encoding="utf-8"?>
<table xmlns="http://schemas.openxmlformats.org/spreadsheetml/2006/main" id="5" name="Tab.Nodrošināts" displayName="Tab.Nodrošināts" ref="G4:I13" totalsRowCount="1">
  <tableColumns count="3">
    <tableColumn id="3" name=" " totalsRowDxfId="3"/>
    <tableColumn id="1" name="NODROŠINĀTS" totalsRowLabel="KOPĀ" totalsRowDxfId="2"/>
    <tableColumn id="2" name="OWE" totalsRowFunction="sum" dataDxfId="1" totalsRowDxfId="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Secured" altTextSummary="Description of each secured liability and its current valu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defaultColWidth="8.85546875" defaultRowHeight="12.75"/>
  <cols>
    <col min="1" max="1" width="2.42578125" style="2" customWidth="1"/>
    <col min="2" max="2" width="38.5703125" style="2" customWidth="1"/>
    <col min="3" max="3" width="2.85546875" style="2" customWidth="1"/>
    <col min="4" max="4" width="36.5703125" style="2" customWidth="1"/>
    <col min="5" max="5" width="2.85546875" style="2" customWidth="1"/>
    <col min="6" max="6" width="5.28515625" style="2" customWidth="1"/>
    <col min="7" max="7" width="36.5703125" style="2" customWidth="1"/>
    <col min="8" max="8" width="2.42578125" style="2" customWidth="1"/>
    <col min="9" max="16384" width="8.85546875" style="2"/>
  </cols>
  <sheetData>
    <row r="1" spans="1:8" customFormat="1" ht="18.75" customHeight="1">
      <c r="B1" s="1"/>
    </row>
    <row r="2" spans="1:8" customFormat="1" ht="28.5" customHeight="1" thickBot="1">
      <c r="B2" s="37" t="s">
        <v>60</v>
      </c>
      <c r="C2" s="7"/>
      <c r="D2" s="7"/>
      <c r="E2" s="7"/>
      <c r="F2" s="8"/>
      <c r="G2" s="27" t="s">
        <v>55</v>
      </c>
      <c r="H2" t="s">
        <v>29</v>
      </c>
    </row>
    <row r="3" spans="1:8" customFormat="1" ht="34.5" customHeight="1" thickTop="1">
      <c r="B3" s="1"/>
    </row>
    <row r="4" spans="1:8" ht="18.75" customHeight="1">
      <c r="C4" s="14"/>
      <c r="D4" s="12"/>
      <c r="E4" s="11"/>
      <c r="F4" s="12"/>
    </row>
    <row r="5" spans="1:8" ht="18.75" customHeight="1">
      <c r="C5" s="14"/>
      <c r="D5" s="12"/>
      <c r="E5" s="11"/>
      <c r="F5" s="12"/>
    </row>
    <row r="6" spans="1:8" ht="18.75" customHeight="1">
      <c r="C6" s="14"/>
      <c r="D6" s="12"/>
      <c r="E6" s="11"/>
      <c r="F6" s="12"/>
    </row>
    <row r="7" spans="1:8" ht="18.75" customHeight="1">
      <c r="C7" s="14"/>
      <c r="D7" s="12"/>
      <c r="E7" s="11"/>
      <c r="F7" s="12"/>
    </row>
    <row r="8" spans="1:8" ht="18.75" customHeight="1">
      <c r="C8" s="14"/>
      <c r="D8" s="12"/>
      <c r="E8" s="11"/>
      <c r="F8" s="12"/>
    </row>
    <row r="9" spans="1:8" ht="18.75" customHeight="1">
      <c r="C9" s="14"/>
      <c r="D9" s="12"/>
      <c r="E9" s="11"/>
      <c r="F9" s="12"/>
    </row>
    <row r="10" spans="1:8">
      <c r="C10" s="14"/>
      <c r="D10" s="12"/>
      <c r="E10" s="11"/>
      <c r="F10" s="12"/>
    </row>
    <row r="11" spans="1:8" ht="42.75" customHeight="1" thickBot="1">
      <c r="A11" s="12"/>
      <c r="B11" s="59">
        <f>JaunāVērtība</f>
        <v>159600</v>
      </c>
      <c r="C11" s="18"/>
      <c r="D11" s="60">
        <f>AktīviKopā</f>
        <v>380800</v>
      </c>
      <c r="E11" s="15"/>
      <c r="F11" s="13"/>
      <c r="G11" s="60">
        <f>PasīviKopā</f>
        <v>221200</v>
      </c>
    </row>
    <row r="12" spans="1:8" ht="33.75" customHeight="1">
      <c r="B12" s="26" t="s">
        <v>58</v>
      </c>
      <c r="C12" s="21"/>
      <c r="D12" s="31" t="s">
        <v>54</v>
      </c>
      <c r="E12" s="19"/>
      <c r="F12" s="16"/>
      <c r="G12" s="31" t="s">
        <v>59</v>
      </c>
    </row>
    <row r="13" spans="1:8" ht="30.75" customHeight="1" thickBot="1">
      <c r="C13" s="14"/>
      <c r="D13" s="28" t="s">
        <v>15</v>
      </c>
      <c r="E13" s="22"/>
      <c r="F13" s="23"/>
      <c r="G13" s="28" t="s">
        <v>18</v>
      </c>
    </row>
    <row r="14" spans="1:8" ht="30.75" customHeight="1" thickBot="1">
      <c r="C14" s="14"/>
      <c r="D14" s="29" t="s">
        <v>42</v>
      </c>
      <c r="E14" s="22"/>
      <c r="F14" s="23"/>
      <c r="G14" s="28" t="s">
        <v>19</v>
      </c>
    </row>
    <row r="15" spans="1:8" ht="30.75" customHeight="1" thickBot="1">
      <c r="C15" s="14"/>
      <c r="D15" s="29" t="s">
        <v>16</v>
      </c>
      <c r="E15" s="22"/>
      <c r="F15" s="23"/>
      <c r="G15" s="24"/>
    </row>
    <row r="16" spans="1:8" ht="30.75" customHeight="1" thickBot="1">
      <c r="C16" s="14"/>
      <c r="D16" s="29" t="s">
        <v>17</v>
      </c>
      <c r="E16" s="22"/>
      <c r="F16" s="23"/>
      <c r="G16" s="24"/>
    </row>
    <row r="17" spans="3:6" ht="24.75" customHeight="1">
      <c r="C17" s="14"/>
      <c r="D17" s="17"/>
      <c r="E17" s="20"/>
      <c r="F17" s="17"/>
    </row>
    <row r="18" spans="3:6" ht="24.75" customHeight="1">
      <c r="C18" s="14"/>
      <c r="D18" s="17"/>
      <c r="E18" s="20"/>
      <c r="F18" s="17"/>
    </row>
    <row r="19" spans="3:6" ht="18.75" customHeight="1">
      <c r="C19" s="14"/>
      <c r="D19" s="12"/>
      <c r="E19" s="11"/>
      <c r="F19" s="12"/>
    </row>
  </sheetData>
  <phoneticPr fontId="16" type="noConversion"/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2:J26"/>
  <sheetViews>
    <sheetView showGridLines="0" zoomScaleNormal="100" workbookViewId="0"/>
  </sheetViews>
  <sheetFormatPr defaultColWidth="6.5703125" defaultRowHeight="18.75" customHeight="1"/>
  <cols>
    <col min="1" max="1" width="2.42578125" customWidth="1"/>
    <col min="2" max="2" width="48.5703125" style="1" customWidth="1"/>
    <col min="3" max="3" width="2.7109375" customWidth="1"/>
    <col min="4" max="4" width="26.140625" customWidth="1"/>
    <col min="5" max="5" width="14.7109375" customWidth="1"/>
    <col min="6" max="6" width="5.5703125" customWidth="1"/>
    <col min="7" max="7" width="2.7109375" customWidth="1"/>
    <col min="8" max="8" width="26.140625" customWidth="1"/>
    <col min="9" max="9" width="17.5703125" customWidth="1"/>
    <col min="10" max="10" width="2.42578125" customWidth="1"/>
  </cols>
  <sheetData>
    <row r="2" spans="2:10" ht="28.5" customHeight="1" thickBot="1">
      <c r="B2" s="37" t="s">
        <v>56</v>
      </c>
      <c r="C2" s="7"/>
      <c r="D2" s="7"/>
      <c r="E2" s="7"/>
      <c r="F2" s="7"/>
      <c r="G2" s="8"/>
      <c r="H2" s="30" t="s">
        <v>55</v>
      </c>
      <c r="I2" s="9"/>
      <c r="J2" t="s">
        <v>29</v>
      </c>
    </row>
    <row r="3" spans="2:10" ht="34.5" customHeight="1" thickTop="1"/>
    <row r="4" spans="2:10" ht="18.75" customHeight="1">
      <c r="C4" s="32" t="s">
        <v>29</v>
      </c>
      <c r="D4" s="32" t="s">
        <v>15</v>
      </c>
      <c r="E4" s="33" t="s">
        <v>30</v>
      </c>
      <c r="G4" s="32" t="s">
        <v>29</v>
      </c>
      <c r="H4" s="32" t="s">
        <v>17</v>
      </c>
      <c r="I4" s="33" t="s">
        <v>30</v>
      </c>
    </row>
    <row r="5" spans="2:10" ht="18.75" customHeight="1">
      <c r="C5" s="32"/>
      <c r="D5" s="32" t="s">
        <v>20</v>
      </c>
      <c r="E5" s="34">
        <v>2000</v>
      </c>
      <c r="G5" s="32"/>
      <c r="H5" s="32" t="s">
        <v>31</v>
      </c>
      <c r="I5" s="34">
        <v>233000</v>
      </c>
    </row>
    <row r="6" spans="2:10" ht="18.75" customHeight="1">
      <c r="C6" s="32"/>
      <c r="D6" s="32" t="s">
        <v>21</v>
      </c>
      <c r="E6" s="34">
        <v>2500</v>
      </c>
      <c r="G6" s="32"/>
      <c r="H6" s="32" t="s">
        <v>32</v>
      </c>
      <c r="I6" s="34"/>
    </row>
    <row r="7" spans="2:10" ht="18.75" customHeight="1">
      <c r="C7" s="32"/>
      <c r="D7" s="32" t="s">
        <v>22</v>
      </c>
      <c r="E7" s="34">
        <v>4000</v>
      </c>
      <c r="G7" s="32"/>
      <c r="H7" s="32" t="s">
        <v>33</v>
      </c>
      <c r="I7" s="34"/>
    </row>
    <row r="8" spans="2:10" ht="18.75" customHeight="1">
      <c r="C8" s="32"/>
      <c r="D8" s="32" t="s">
        <v>23</v>
      </c>
      <c r="E8" s="34">
        <v>3300</v>
      </c>
      <c r="G8" s="32"/>
      <c r="H8" s="32" t="s">
        <v>34</v>
      </c>
      <c r="I8" s="34">
        <v>32000</v>
      </c>
    </row>
    <row r="9" spans="2:10" ht="18.75" customHeight="1">
      <c r="C9" s="32"/>
      <c r="D9" s="32" t="s">
        <v>24</v>
      </c>
      <c r="E9" s="34">
        <v>7000</v>
      </c>
      <c r="G9" s="32"/>
      <c r="H9" s="32" t="s">
        <v>35</v>
      </c>
      <c r="I9" s="34">
        <v>10000</v>
      </c>
    </row>
    <row r="10" spans="2:10" ht="18.75" customHeight="1">
      <c r="C10" s="32"/>
      <c r="D10" s="32" t="s">
        <v>25</v>
      </c>
      <c r="E10" s="34"/>
      <c r="G10" s="32"/>
      <c r="H10" s="32" t="s">
        <v>36</v>
      </c>
      <c r="I10" s="34"/>
    </row>
    <row r="11" spans="2:10" ht="18.75" customHeight="1">
      <c r="C11" s="32"/>
      <c r="D11" s="32" t="s">
        <v>26</v>
      </c>
      <c r="E11" s="34"/>
      <c r="G11" s="32"/>
      <c r="H11" s="32" t="s">
        <v>37</v>
      </c>
      <c r="I11" s="34">
        <v>1500</v>
      </c>
    </row>
    <row r="12" spans="2:10" ht="18.75" customHeight="1">
      <c r="B12" s="61">
        <f>AktīviKopā</f>
        <v>380800</v>
      </c>
      <c r="C12" s="32"/>
      <c r="D12" s="32" t="s">
        <v>27</v>
      </c>
      <c r="E12" s="34">
        <v>24500</v>
      </c>
      <c r="I12" s="40"/>
    </row>
    <row r="13" spans="2:10" ht="18.75" customHeight="1">
      <c r="B13" s="61"/>
      <c r="C13" s="42"/>
      <c r="D13" s="43" t="s">
        <v>63</v>
      </c>
      <c r="E13" s="44">
        <f>SUBTOTAL(109,Tab.Nauda[VĒRTĪBA])</f>
        <v>43300</v>
      </c>
      <c r="G13" s="42"/>
      <c r="H13" s="43" t="s">
        <v>28</v>
      </c>
      <c r="I13" s="44">
        <f>SUBTOTAL(109,Tab.Personisks[VĒRTĪBA])</f>
        <v>276500</v>
      </c>
    </row>
    <row r="14" spans="2:10" ht="18.75" customHeight="1">
      <c r="B14" s="55" t="s">
        <v>54</v>
      </c>
      <c r="C14" s="38"/>
      <c r="D14" s="38"/>
      <c r="E14" s="39"/>
      <c r="G14" s="38"/>
      <c r="H14" s="35"/>
      <c r="I14" s="39"/>
    </row>
    <row r="15" spans="2:10" ht="18.75" customHeight="1">
      <c r="B15" s="55"/>
      <c r="C15" s="54"/>
      <c r="D15" s="54"/>
      <c r="E15" s="54"/>
      <c r="G15" s="54"/>
      <c r="H15" s="54"/>
      <c r="I15" s="54"/>
    </row>
    <row r="16" spans="2:10" ht="18.75" customHeight="1">
      <c r="B16" s="10"/>
    </row>
    <row r="17" spans="2:9" ht="18.75" customHeight="1">
      <c r="B17" s="6"/>
      <c r="C17" s="45" t="s">
        <v>29</v>
      </c>
      <c r="D17" s="46" t="s">
        <v>42</v>
      </c>
      <c r="E17" s="47" t="s">
        <v>30</v>
      </c>
      <c r="G17" s="32" t="s">
        <v>29</v>
      </c>
      <c r="H17" s="32" t="s">
        <v>16</v>
      </c>
      <c r="I17" s="33" t="s">
        <v>30</v>
      </c>
    </row>
    <row r="18" spans="2:9" ht="18.75" customHeight="1">
      <c r="C18" s="50" t="s">
        <v>29</v>
      </c>
      <c r="D18" s="51" t="s">
        <v>64</v>
      </c>
      <c r="E18" s="52">
        <v>15000</v>
      </c>
      <c r="G18" s="32"/>
      <c r="H18" s="32" t="s">
        <v>43</v>
      </c>
      <c r="I18" s="34"/>
    </row>
    <row r="19" spans="2:9" ht="18.75" customHeight="1">
      <c r="C19" s="32"/>
      <c r="D19" s="48" t="s">
        <v>38</v>
      </c>
      <c r="E19" s="49"/>
      <c r="G19" s="32"/>
      <c r="H19" s="32" t="s">
        <v>44</v>
      </c>
      <c r="I19" s="34"/>
    </row>
    <row r="20" spans="2:9" ht="18.75" customHeight="1">
      <c r="C20" s="32"/>
      <c r="D20" s="32" t="s">
        <v>39</v>
      </c>
      <c r="E20" s="34"/>
      <c r="G20" s="32"/>
      <c r="H20" s="32" t="s">
        <v>45</v>
      </c>
      <c r="I20" s="34"/>
    </row>
    <row r="21" spans="2:9" ht="18.75" customHeight="1">
      <c r="C21" s="32"/>
      <c r="D21" s="32" t="s">
        <v>40</v>
      </c>
      <c r="E21" s="34"/>
      <c r="G21" s="32"/>
      <c r="H21" s="32" t="s">
        <v>3</v>
      </c>
      <c r="I21" s="34">
        <v>46000</v>
      </c>
    </row>
    <row r="22" spans="2:9" ht="18.75" customHeight="1">
      <c r="C22" s="32"/>
      <c r="D22" s="32" t="s">
        <v>41</v>
      </c>
      <c r="E22" s="34"/>
      <c r="G22" s="32"/>
      <c r="H22" s="32" t="s">
        <v>4</v>
      </c>
      <c r="I22" s="34"/>
    </row>
    <row r="23" spans="2:9" ht="18.75" customHeight="1">
      <c r="C23" s="32"/>
      <c r="D23" s="32"/>
      <c r="E23" s="34"/>
      <c r="G23" s="32"/>
      <c r="H23" s="32" t="s">
        <v>5</v>
      </c>
      <c r="I23" s="34"/>
    </row>
    <row r="24" spans="2:9" ht="18.75" customHeight="1">
      <c r="C24" s="42"/>
      <c r="D24" s="43" t="s">
        <v>28</v>
      </c>
      <c r="E24" s="44">
        <f>SUBTOTAL(109,Tab.Investīcijas[VĒRTĪBA])</f>
        <v>15000</v>
      </c>
      <c r="G24" s="42"/>
      <c r="H24" t="s">
        <v>28</v>
      </c>
      <c r="I24" s="53">
        <f>SUBTOTAL(109,Tab.Pensija[VĒRTĪBA])</f>
        <v>46000</v>
      </c>
    </row>
    <row r="25" spans="2:9" ht="18.75" customHeight="1">
      <c r="C25" s="35"/>
      <c r="D25" s="35"/>
      <c r="E25" s="36"/>
      <c r="G25" s="35"/>
      <c r="H25" s="35"/>
      <c r="I25" s="36"/>
    </row>
    <row r="26" spans="2:9" ht="18.75" customHeight="1">
      <c r="C26" s="54"/>
      <c r="D26" s="54"/>
      <c r="E26" s="54"/>
      <c r="G26" s="54"/>
      <c r="H26" s="54"/>
      <c r="I26" s="54"/>
    </row>
  </sheetData>
  <mergeCells count="6">
    <mergeCell ref="C26:E26"/>
    <mergeCell ref="G26:I26"/>
    <mergeCell ref="B12:B13"/>
    <mergeCell ref="B14:B15"/>
    <mergeCell ref="C15:E15"/>
    <mergeCell ref="G15:I15"/>
  </mergeCells>
  <phoneticPr fontId="16" type="noConversion"/>
  <printOptions horizontalCentered="1"/>
  <pageMargins left="0.7" right="0.7" top="0.75" bottom="0.75" header="0.3" footer="0.3"/>
  <pageSetup scale="89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2:J15"/>
  <sheetViews>
    <sheetView showGridLines="0" zoomScaleNormal="100" workbookViewId="0"/>
  </sheetViews>
  <sheetFormatPr defaultColWidth="6.5703125" defaultRowHeight="18.75" customHeight="1"/>
  <cols>
    <col min="1" max="1" width="2.42578125" customWidth="1"/>
    <col min="2" max="2" width="48.5703125" customWidth="1"/>
    <col min="3" max="3" width="2.7109375" customWidth="1"/>
    <col min="4" max="4" width="26.140625" customWidth="1"/>
    <col min="5" max="5" width="14.7109375" customWidth="1"/>
    <col min="6" max="6" width="5.5703125" customWidth="1"/>
    <col min="7" max="7" width="2.7109375" customWidth="1"/>
    <col min="8" max="8" width="26.140625" customWidth="1"/>
    <col min="9" max="9" width="14.7109375" customWidth="1"/>
    <col min="10" max="10" width="2.42578125" customWidth="1"/>
    <col min="17" max="17" width="21.7109375" customWidth="1"/>
  </cols>
  <sheetData>
    <row r="2" spans="2:10" ht="28.5" customHeight="1" thickBot="1">
      <c r="B2" s="37" t="s">
        <v>57</v>
      </c>
      <c r="C2" s="7"/>
      <c r="D2" s="7"/>
      <c r="E2" s="9"/>
      <c r="F2" s="7"/>
      <c r="G2" s="25"/>
      <c r="H2" s="30" t="s">
        <v>55</v>
      </c>
      <c r="I2" s="7"/>
      <c r="J2" t="s">
        <v>29</v>
      </c>
    </row>
    <row r="3" spans="2:10" ht="34.5" customHeight="1" thickTop="1">
      <c r="B3" s="1"/>
    </row>
    <row r="4" spans="2:10" ht="18.75" customHeight="1">
      <c r="C4" s="32" t="s">
        <v>29</v>
      </c>
      <c r="D4" s="32" t="s">
        <v>18</v>
      </c>
      <c r="E4" s="33" t="s">
        <v>46</v>
      </c>
      <c r="G4" s="32" t="s">
        <v>29</v>
      </c>
      <c r="H4" s="32" t="s">
        <v>19</v>
      </c>
      <c r="I4" s="33" t="s">
        <v>46</v>
      </c>
    </row>
    <row r="5" spans="2:10" ht="18.75" customHeight="1">
      <c r="C5" s="32"/>
      <c r="D5" s="32" t="s">
        <v>47</v>
      </c>
      <c r="E5" s="34">
        <v>1200</v>
      </c>
      <c r="G5" s="32"/>
      <c r="H5" s="32" t="s">
        <v>8</v>
      </c>
      <c r="I5" s="34">
        <v>14500</v>
      </c>
    </row>
    <row r="6" spans="2:10" ht="18.75" customHeight="1">
      <c r="C6" s="32"/>
      <c r="D6" s="32" t="s">
        <v>48</v>
      </c>
      <c r="E6" s="34">
        <v>3000</v>
      </c>
      <c r="G6" s="32"/>
      <c r="H6" s="32" t="s">
        <v>9</v>
      </c>
      <c r="I6" s="34"/>
    </row>
    <row r="7" spans="2:10" ht="18.75" customHeight="1">
      <c r="C7" s="32"/>
      <c r="D7" s="32" t="s">
        <v>49</v>
      </c>
      <c r="E7" s="34">
        <v>17500</v>
      </c>
      <c r="G7" s="32"/>
      <c r="H7" s="32" t="s">
        <v>10</v>
      </c>
      <c r="I7" s="34"/>
    </row>
    <row r="8" spans="2:10" ht="18.75" customHeight="1">
      <c r="C8" s="32"/>
      <c r="D8" s="32" t="s">
        <v>50</v>
      </c>
      <c r="E8" s="34"/>
      <c r="G8" s="32"/>
      <c r="H8" s="32" t="s">
        <v>11</v>
      </c>
      <c r="I8" s="34">
        <v>144000</v>
      </c>
    </row>
    <row r="9" spans="2:10" ht="18.75" customHeight="1">
      <c r="C9" s="32"/>
      <c r="D9" s="32" t="s">
        <v>51</v>
      </c>
      <c r="E9" s="34"/>
      <c r="G9" s="32"/>
      <c r="H9" s="32" t="s">
        <v>12</v>
      </c>
      <c r="I9" s="34">
        <v>21000</v>
      </c>
    </row>
    <row r="10" spans="2:10" ht="18.75" customHeight="1">
      <c r="C10" s="32"/>
      <c r="D10" s="32" t="s">
        <v>52</v>
      </c>
      <c r="E10" s="34">
        <v>8000</v>
      </c>
      <c r="G10" s="32"/>
      <c r="H10" s="32" t="s">
        <v>13</v>
      </c>
      <c r="I10" s="34"/>
    </row>
    <row r="11" spans="2:10" ht="18.75" customHeight="1">
      <c r="C11" s="32"/>
      <c r="D11" s="32" t="s">
        <v>53</v>
      </c>
      <c r="E11" s="34">
        <v>6000</v>
      </c>
      <c r="G11" s="32"/>
      <c r="H11" s="32" t="s">
        <v>6</v>
      </c>
      <c r="I11" s="34">
        <v>4000</v>
      </c>
    </row>
    <row r="12" spans="2:10" ht="18.75" customHeight="1">
      <c r="B12" s="61">
        <f>PasīviKopā</f>
        <v>221200</v>
      </c>
      <c r="E12" s="40"/>
      <c r="G12" s="32"/>
      <c r="H12" s="32" t="s">
        <v>7</v>
      </c>
      <c r="I12" s="34">
        <v>2000</v>
      </c>
    </row>
    <row r="13" spans="2:10" ht="18.75" customHeight="1">
      <c r="B13" s="61"/>
      <c r="C13" s="41"/>
      <c r="D13" s="43" t="s">
        <v>61</v>
      </c>
      <c r="E13" s="44">
        <f>SUBTOTAL(109,Tab.Nenodrošināts[OWE])</f>
        <v>35700</v>
      </c>
      <c r="G13" s="41"/>
      <c r="H13" s="43" t="s">
        <v>62</v>
      </c>
      <c r="I13" s="44">
        <f>SUBTOTAL(109,Tab.Nodrošināts[OWE])</f>
        <v>185500</v>
      </c>
    </row>
    <row r="14" spans="2:10" ht="18.75" customHeight="1">
      <c r="B14" s="55" t="s">
        <v>54</v>
      </c>
      <c r="C14" s="32"/>
      <c r="D14" s="35"/>
      <c r="E14" s="36"/>
      <c r="G14" s="32"/>
      <c r="H14" s="35"/>
      <c r="I14" s="36"/>
    </row>
    <row r="15" spans="2:10" ht="18.75" customHeight="1">
      <c r="B15" s="55"/>
    </row>
  </sheetData>
  <mergeCells count="2">
    <mergeCell ref="B12:B13"/>
    <mergeCell ref="B14:B15"/>
  </mergeCells>
  <phoneticPr fontId="16" type="noConversion"/>
  <printOptions horizontalCentered="1"/>
  <pageMargins left="0.7" right="0.7" top="0.75" bottom="0.75" header="0.3" footer="0.3"/>
  <pageSetup scale="89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/>
  </sheetViews>
  <sheetFormatPr defaultColWidth="6.5703125" defaultRowHeight="12.75"/>
  <cols>
    <col min="2" max="2" width="15.85546875" customWidth="1"/>
    <col min="3" max="3" width="18.5703125" bestFit="1" customWidth="1"/>
  </cols>
  <sheetData>
    <row r="2" spans="2:3">
      <c r="B2" t="s">
        <v>14</v>
      </c>
    </row>
    <row r="11" spans="2:3" ht="15.75">
      <c r="B11" s="5" t="str">
        <f>Tab.Nauda[[#Headers],[NAUDA]]</f>
        <v>NAUDA</v>
      </c>
      <c r="C11" s="56">
        <f>SUM(Tab.Nauda[VĒRTĪBA])</f>
        <v>43300</v>
      </c>
    </row>
    <row r="12" spans="2:3" ht="15.75">
      <c r="B12" s="5" t="str">
        <f>Tab.Investīcijas[[#Headers],[INVESTĪCIJAS]]</f>
        <v>INVESTĪCIJAS</v>
      </c>
      <c r="C12" s="56">
        <f>SUM(Tab.Investīcijas[VĒRTĪBA])</f>
        <v>15000</v>
      </c>
    </row>
    <row r="13" spans="2:3" ht="15.75">
      <c r="B13" s="5" t="str">
        <f>Tab.Pensija[[#Headers],[PENSIJA]]</f>
        <v>PENSIJA</v>
      </c>
      <c r="C13" s="56">
        <f>SUM(Tab.Pensija[VĒRTĪBA])</f>
        <v>46000</v>
      </c>
    </row>
    <row r="14" spans="2:3" ht="15.75">
      <c r="B14" s="5" t="str">
        <f>Tab.Personisks[[#Headers],[PERSONISKS]]</f>
        <v>PERSONISKS</v>
      </c>
      <c r="C14" s="56">
        <f>SUM(Tab.Personisks[VĒRTĪBA])</f>
        <v>276500</v>
      </c>
    </row>
    <row r="15" spans="2:3" ht="15.75">
      <c r="B15" s="3" t="s">
        <v>0</v>
      </c>
      <c r="C15" s="57">
        <f>SUM(Tab.Nauda[VĒRTĪBA],Tab.Investīcijas[VĒRTĪBA],Tab.Pensija[VĒRTĪBA],Tab.Personisks[VĒRTĪBA])</f>
        <v>380800</v>
      </c>
    </row>
    <row r="18" spans="2:3" ht="15.75">
      <c r="B18" s="5" t="str">
        <f>Tab.Nenodrošināts[[#Headers],[NENODROŠNĀTS]]</f>
        <v>NENODROŠNĀTS</v>
      </c>
      <c r="C18" s="56">
        <f>SUM(Tab.Nenodrošināts[OWE])</f>
        <v>35700</v>
      </c>
    </row>
    <row r="19" spans="2:3" ht="15.75">
      <c r="B19" s="5" t="str">
        <f>Tab.Nodrošināts[[#Headers],[NODROŠINĀTS]]</f>
        <v>NODROŠINĀTS</v>
      </c>
      <c r="C19" s="56">
        <f>SUM(Tab.Nodrošināts[OWE])</f>
        <v>185500</v>
      </c>
    </row>
    <row r="20" spans="2:3" ht="15.75">
      <c r="B20" s="3" t="s">
        <v>1</v>
      </c>
      <c r="C20" s="57">
        <f>SUM(Tab.Nenodrošināts[OWE],Tab.Nodrošināts[OWE])</f>
        <v>221200</v>
      </c>
    </row>
    <row r="22" spans="2:3">
      <c r="B22" s="2"/>
      <c r="C22" s="2"/>
    </row>
    <row r="23" spans="2:3" ht="15.75">
      <c r="B23" s="4" t="s">
        <v>2</v>
      </c>
      <c r="C23" s="58">
        <f>C15-C20</f>
        <v>159600</v>
      </c>
    </row>
  </sheetData>
  <phoneticPr fontId="1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7bfde04f-d4bc-4268-81e4-bb697037e161">english</DirectSourceMarket>
    <ApprovalStatus xmlns="7bfde04f-d4bc-4268-81e4-bb697037e161">InProgress</ApprovalStatus>
    <MarketSpecific xmlns="7bfde04f-d4bc-4268-81e4-bb697037e161">false</MarketSpecific>
    <LocComments xmlns="7bfde04f-d4bc-4268-81e4-bb697037e161" xsi:nil="true"/>
    <ThumbnailAssetId xmlns="7bfde04f-d4bc-4268-81e4-bb697037e161" xsi:nil="true"/>
    <PrimaryImageGen xmlns="7bfde04f-d4bc-4268-81e4-bb697037e161">true</PrimaryImageGen>
    <LegacyData xmlns="7bfde04f-d4bc-4268-81e4-bb697037e161" xsi:nil="true"/>
    <LocRecommendedHandoff xmlns="7bfde04f-d4bc-4268-81e4-bb697037e161" xsi:nil="true"/>
    <BusinessGroup xmlns="7bfde04f-d4bc-4268-81e4-bb697037e161" xsi:nil="true"/>
    <BlockPublish xmlns="7bfde04f-d4bc-4268-81e4-bb697037e161">false</BlockPublish>
    <TPFriendlyName xmlns="7bfde04f-d4bc-4268-81e4-bb697037e161" xsi:nil="true"/>
    <NumericId xmlns="7bfde04f-d4bc-4268-81e4-bb697037e161" xsi:nil="true"/>
    <APEditor xmlns="7bfde04f-d4bc-4268-81e4-bb697037e161">
      <UserInfo>
        <DisplayName/>
        <AccountId xsi:nil="true"/>
        <AccountType/>
      </UserInfo>
    </APEditor>
    <SourceTitle xmlns="7bfde04f-d4bc-4268-81e4-bb697037e161" xsi:nil="true"/>
    <OpenTemplate xmlns="7bfde04f-d4bc-4268-81e4-bb697037e161">true</OpenTemplate>
    <UALocComments xmlns="7bfde04f-d4bc-4268-81e4-bb697037e161" xsi:nil="true"/>
    <ParentAssetId xmlns="7bfde04f-d4bc-4268-81e4-bb697037e161" xsi:nil="true"/>
    <IntlLangReviewDate xmlns="7bfde04f-d4bc-4268-81e4-bb697037e161" xsi:nil="true"/>
    <FeatureTagsTaxHTField0 xmlns="7bfde04f-d4bc-4268-81e4-bb697037e161">
      <Terms xmlns="http://schemas.microsoft.com/office/infopath/2007/PartnerControls"/>
    </FeatureTagsTaxHTField0>
    <PublishStatusLookup xmlns="7bfde04f-d4bc-4268-81e4-bb697037e161">
      <Value>203838</Value>
    </PublishStatusLookup>
    <Providers xmlns="7bfde04f-d4bc-4268-81e4-bb697037e161" xsi:nil="true"/>
    <MachineTranslated xmlns="7bfde04f-d4bc-4268-81e4-bb697037e161">false</MachineTranslated>
    <OriginalSourceMarket xmlns="7bfde04f-d4bc-4268-81e4-bb697037e161">english</OriginalSourceMarket>
    <APDescription xmlns="7bfde04f-d4bc-4268-81e4-bb697037e161">Ever wanted to know how much you're worth? This easy to use template will calculate that for you. Simply input your assets and liabilities and visually see the results.
</APDescription>
    <ClipArtFilename xmlns="7bfde04f-d4bc-4268-81e4-bb697037e161" xsi:nil="true"/>
    <ContentItem xmlns="7bfde04f-d4bc-4268-81e4-bb697037e161" xsi:nil="true"/>
    <TPInstallLocation xmlns="7bfde04f-d4bc-4268-81e4-bb697037e161" xsi:nil="true"/>
    <PublishTargets xmlns="7bfde04f-d4bc-4268-81e4-bb697037e161">OfficeOnlineVNext</PublishTargets>
    <TimesCloned xmlns="7bfde04f-d4bc-4268-81e4-bb697037e161" xsi:nil="true"/>
    <AssetStart xmlns="7bfde04f-d4bc-4268-81e4-bb697037e161">2011-12-14T23:39:00+00:00</AssetStart>
    <Provider xmlns="7bfde04f-d4bc-4268-81e4-bb697037e161" xsi:nil="true"/>
    <AcquiredFrom xmlns="7bfde04f-d4bc-4268-81e4-bb697037e161">Internal MS</AcquiredFrom>
    <FriendlyTitle xmlns="7bfde04f-d4bc-4268-81e4-bb697037e161" xsi:nil="true"/>
    <LastHandOff xmlns="7bfde04f-d4bc-4268-81e4-bb697037e161" xsi:nil="true"/>
    <TPClientViewer xmlns="7bfde04f-d4bc-4268-81e4-bb697037e161" xsi:nil="true"/>
    <UACurrentWords xmlns="7bfde04f-d4bc-4268-81e4-bb697037e161" xsi:nil="true"/>
    <ArtSampleDocs xmlns="7bfde04f-d4bc-4268-81e4-bb697037e161" xsi:nil="true"/>
    <UALocRecommendation xmlns="7bfde04f-d4bc-4268-81e4-bb697037e161">Localize</UALocRecommendation>
    <Manager xmlns="7bfde04f-d4bc-4268-81e4-bb697037e161" xsi:nil="true"/>
    <ShowIn xmlns="7bfde04f-d4bc-4268-81e4-bb697037e161">Show everywhere</ShowIn>
    <UANotes xmlns="7bfde04f-d4bc-4268-81e4-bb697037e161" xsi:nil="true"/>
    <TemplateStatus xmlns="7bfde04f-d4bc-4268-81e4-bb697037e161">Complete</TemplateStatus>
    <InternalTagsTaxHTField0 xmlns="7bfde04f-d4bc-4268-81e4-bb697037e161">
      <Terms xmlns="http://schemas.microsoft.com/office/infopath/2007/PartnerControls"/>
    </InternalTagsTaxHTField0>
    <CSXHash xmlns="7bfde04f-d4bc-4268-81e4-bb697037e161" xsi:nil="true"/>
    <Downloads xmlns="7bfde04f-d4bc-4268-81e4-bb697037e161">0</Downloads>
    <VoteCount xmlns="7bfde04f-d4bc-4268-81e4-bb697037e161" xsi:nil="true"/>
    <OOCacheId xmlns="7bfde04f-d4bc-4268-81e4-bb697037e161" xsi:nil="true"/>
    <IsDeleted xmlns="7bfde04f-d4bc-4268-81e4-bb697037e161">false</IsDeleted>
    <AssetExpire xmlns="7bfde04f-d4bc-4268-81e4-bb697037e161">2035-01-01T08:00:00+00:00</AssetExpire>
    <DSATActionTaken xmlns="7bfde04f-d4bc-4268-81e4-bb697037e161" xsi:nil="true"/>
    <CSXSubmissionMarket xmlns="7bfde04f-d4bc-4268-81e4-bb697037e161" xsi:nil="true"/>
    <TPExecutable xmlns="7bfde04f-d4bc-4268-81e4-bb697037e161" xsi:nil="true"/>
    <SubmitterId xmlns="7bfde04f-d4bc-4268-81e4-bb697037e161" xsi:nil="true"/>
    <EditorialTags xmlns="7bfde04f-d4bc-4268-81e4-bb697037e161" xsi:nil="true"/>
    <ApprovalLog xmlns="7bfde04f-d4bc-4268-81e4-bb697037e161" xsi:nil="true"/>
    <AssetType xmlns="7bfde04f-d4bc-4268-81e4-bb697037e161">TP</AssetType>
    <BugNumber xmlns="7bfde04f-d4bc-4268-81e4-bb697037e161" xsi:nil="true"/>
    <CSXSubmissionDate xmlns="7bfde04f-d4bc-4268-81e4-bb697037e161" xsi:nil="true"/>
    <CSXUpdate xmlns="7bfde04f-d4bc-4268-81e4-bb697037e161">false</CSXUpdate>
    <Milestone xmlns="7bfde04f-d4bc-4268-81e4-bb697037e161" xsi:nil="true"/>
    <RecommendationsModifier xmlns="7bfde04f-d4bc-4268-81e4-bb697037e161" xsi:nil="true"/>
    <OriginAsset xmlns="7bfde04f-d4bc-4268-81e4-bb697037e161" xsi:nil="true"/>
    <TPComponent xmlns="7bfde04f-d4bc-4268-81e4-bb697037e161" xsi:nil="true"/>
    <AssetId xmlns="7bfde04f-d4bc-4268-81e4-bb697037e161">TP102802355</AssetId>
    <IntlLocPriority xmlns="7bfde04f-d4bc-4268-81e4-bb697037e161" xsi:nil="true"/>
    <PolicheckWords xmlns="7bfde04f-d4bc-4268-81e4-bb697037e161" xsi:nil="true"/>
    <TPLaunchHelpLink xmlns="7bfde04f-d4bc-4268-81e4-bb697037e161" xsi:nil="true"/>
    <TPApplication xmlns="7bfde04f-d4bc-4268-81e4-bb697037e161" xsi:nil="true"/>
    <CrawlForDependencies xmlns="7bfde04f-d4bc-4268-81e4-bb697037e161">false</CrawlForDependencies>
    <HandoffToMSDN xmlns="7bfde04f-d4bc-4268-81e4-bb697037e161" xsi:nil="true"/>
    <PlannedPubDate xmlns="7bfde04f-d4bc-4268-81e4-bb697037e161" xsi:nil="true"/>
    <IntlLangReviewer xmlns="7bfde04f-d4bc-4268-81e4-bb697037e161" xsi:nil="true"/>
    <TrustLevel xmlns="7bfde04f-d4bc-4268-81e4-bb697037e161">1 Microsoft Managed Content</TrustLevel>
    <LocLastLocAttemptVersionLookup xmlns="7bfde04f-d4bc-4268-81e4-bb697037e161">712748</LocLastLocAttemptVersionLookup>
    <IsSearchable xmlns="7bfde04f-d4bc-4268-81e4-bb697037e161">true</IsSearchable>
    <TemplateTemplateType xmlns="7bfde04f-d4bc-4268-81e4-bb697037e161">Excel 2007 Default</TemplateTemplateType>
    <CampaignTagsTaxHTField0 xmlns="7bfde04f-d4bc-4268-81e4-bb697037e161">
      <Terms xmlns="http://schemas.microsoft.com/office/infopath/2007/PartnerControls"/>
    </CampaignTagsTaxHTField0>
    <TPNamespace xmlns="7bfde04f-d4bc-4268-81e4-bb697037e161" xsi:nil="true"/>
    <TaxCatchAll xmlns="7bfde04f-d4bc-4268-81e4-bb697037e161"/>
    <Markets xmlns="7bfde04f-d4bc-4268-81e4-bb697037e161"/>
    <UAProjectedTotalWords xmlns="7bfde04f-d4bc-4268-81e4-bb697037e161" xsi:nil="true"/>
    <IntlLangReview xmlns="7bfde04f-d4bc-4268-81e4-bb697037e161">false</IntlLangReview>
    <OutputCachingOn xmlns="7bfde04f-d4bc-4268-81e4-bb697037e161">false</OutputCachingOn>
    <APAuthor xmlns="7bfde04f-d4bc-4268-81e4-bb697037e161">
      <UserInfo>
        <DisplayName>REDMOND\v-aptall</DisplayName>
        <AccountId>2566</AccountId>
        <AccountType/>
      </UserInfo>
    </APAuthor>
    <LocManualTestRequired xmlns="7bfde04f-d4bc-4268-81e4-bb697037e161">false</LocManualTestRequired>
    <TPCommandLine xmlns="7bfde04f-d4bc-4268-81e4-bb697037e161" xsi:nil="true"/>
    <TPAppVersion xmlns="7bfde04f-d4bc-4268-81e4-bb697037e161" xsi:nil="true"/>
    <EditorialStatus xmlns="7bfde04f-d4bc-4268-81e4-bb697037e161">Complete</EditorialStatus>
    <LastModifiedDateTime xmlns="7bfde04f-d4bc-4268-81e4-bb697037e161" xsi:nil="true"/>
    <ScenarioTagsTaxHTField0 xmlns="7bfde04f-d4bc-4268-81e4-bb697037e161">
      <Terms xmlns="http://schemas.microsoft.com/office/infopath/2007/PartnerControls"/>
    </ScenarioTagsTaxHTField0>
    <OriginalRelease xmlns="7bfde04f-d4bc-4268-81e4-bb697037e161">14</OriginalRelease>
    <TPLaunchHelpLinkType xmlns="7bfde04f-d4bc-4268-81e4-bb697037e161">Template</TPLaunchHelpLinkType>
    <LocalizationTagsTaxHTField0 xmlns="7bfde04f-d4bc-4268-81e4-bb697037e161">
      <Terms xmlns="http://schemas.microsoft.com/office/infopath/2007/PartnerControls"/>
    </LocalizationTagsTaxHTField0>
    <LocMarketGroupTiers2 xmlns="7bfde04f-d4bc-4268-81e4-bb697037e1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CF7B299-B4EA-4262-B3F9-AF44C8C20350}"/>
</file>

<file path=customXml/itemProps2.xml><?xml version="1.0" encoding="utf-8"?>
<ds:datastoreItem xmlns:ds="http://schemas.openxmlformats.org/officeDocument/2006/customXml" ds:itemID="{F68118F0-35A9-4582-87DB-DC248FAB89E4}"/>
</file>

<file path=customXml/itemProps3.xml><?xml version="1.0" encoding="utf-8"?>
<ds:datastoreItem xmlns:ds="http://schemas.openxmlformats.org/officeDocument/2006/customXml" ds:itemID="{031C7428-872F-434A-B4B2-5BCE7263B6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4</vt:i4>
      </vt:variant>
    </vt:vector>
  </HeadingPairs>
  <TitlesOfParts>
    <vt:vector size="8" baseType="lpstr">
      <vt:lpstr>Informācijas panelis</vt:lpstr>
      <vt:lpstr>Aktīvi</vt:lpstr>
      <vt:lpstr>Pasīvi</vt:lpstr>
      <vt:lpstr>aprēķini</vt:lpstr>
      <vt:lpstr>AktīviKopā</vt:lpstr>
      <vt:lpstr>'Informācijas panelis'!Drukas_apgabals</vt:lpstr>
      <vt:lpstr>JaunāVērtība</vt:lpstr>
      <vt:lpstr>PasīviKopā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2011-09-13T18:49:56Z</dcterms:created>
  <dcterms:modified xsi:type="dcterms:W3CDTF">2014-04-14T10:29:52Z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0x010100D3C4CE5673F73C45AB52850A0E51E49F040019DC828CB3D3D348B9D8CA497EBC10AA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