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084E9DE3-519B-41D5-821F-536D9CC2978E}" xr6:coauthVersionLast="31" xr6:coauthVersionMax="31" xr10:uidLastSave="{00000000-0000-0000-0000-000000000000}"/>
  <bookViews>
    <workbookView xWindow="0" yWindow="0" windowWidth="21600" windowHeight="8310" xr2:uid="{00000000-000D-0000-FFFF-FFFF00000000}"/>
  </bookViews>
  <sheets>
    <sheet name="Asinsspiediens un glikoze" sheetId="1" r:id="rId1"/>
  </sheets>
  <definedNames>
    <definedName name="DHigh">'Asinsspiediens un glikoze'!$G$4</definedName>
    <definedName name="_xlnm.Print_Titles" localSheetId="0">'Asinsspiediens un glikoze'!$6:$6</definedName>
    <definedName name="DTarget">'Asinsspiediens un glikoze'!$E$4</definedName>
    <definedName name="GHigh">'Asinsspiediens un glikoze'!$J$3</definedName>
    <definedName name="GLow">'Asinsspiediens un glikoze'!$H$3</definedName>
    <definedName name="GNormal">'Asinsspiediens un glikoze'!$I$3</definedName>
    <definedName name="Nosaukums1">BloodPressureAndGlucose[[#Headers],[Datums]]</definedName>
    <definedName name="SHigh">'Asinsspiediens un glikoze'!$G$3</definedName>
    <definedName name="STarget">'Asinsspiediens un glikoze'!$E$3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7" i="1"/>
  <c r="I8" i="1"/>
  <c r="I9" i="1"/>
  <c r="I10" i="1"/>
  <c r="I11" i="1"/>
  <c r="I12" i="1"/>
  <c r="I7" i="1"/>
  <c r="B12" i="1" l="1"/>
  <c r="B8" i="1"/>
  <c r="B9" i="1"/>
  <c r="B10" i="1"/>
  <c r="B11" i="1"/>
  <c r="B7" i="1"/>
  <c r="E13" i="1" l="1"/>
  <c r="F13" i="1"/>
  <c r="G13" i="1"/>
  <c r="H13" i="1"/>
</calcChain>
</file>

<file path=xl/sharedStrings.xml><?xml version="1.0" encoding="utf-8"?>
<sst xmlns="http://schemas.openxmlformats.org/spreadsheetml/2006/main" count="29" uniqueCount="27">
  <si>
    <t>Datums</t>
  </si>
  <si>
    <t>Vidējie rādītāji</t>
  </si>
  <si>
    <t>Laiks</t>
  </si>
  <si>
    <t>Notikums</t>
  </si>
  <si>
    <t>Pamošanās</t>
  </si>
  <si>
    <t>Pirms ēšanas</t>
  </si>
  <si>
    <t>Pēc ēšanas</t>
  </si>
  <si>
    <t>Tikai asinsspied.</t>
  </si>
  <si>
    <t>Pielāgojiet mēroga vērtības šūnās E2–J5 zemāk.</t>
  </si>
  <si>
    <t>ASINSSPIEDIENS</t>
  </si>
  <si>
    <t>VĒLAMAIS ASINSSPIEDIENS</t>
  </si>
  <si>
    <t>Sistoliskais</t>
  </si>
  <si>
    <t>SISTOLISKAIS</t>
  </si>
  <si>
    <t>DIASTOLISKAIS</t>
  </si>
  <si>
    <t>Diastoliskais</t>
  </si>
  <si>
    <t>JĀZVANA ĀRSTAM</t>
  </si>
  <si>
    <t>Pulss</t>
  </si>
  <si>
    <t>GLIKOZES LĪMEŅA SKALA</t>
  </si>
  <si>
    <t>ZEMS</t>
  </si>
  <si>
    <t>Glikoze</t>
  </si>
  <si>
    <t>NORMĀLS</t>
  </si>
  <si>
    <t>Līmenis</t>
  </si>
  <si>
    <t>AUGSTS</t>
  </si>
  <si>
    <t>Statuss</t>
  </si>
  <si>
    <t>Piezīmes</t>
  </si>
  <si>
    <t>Kopā ar ēdienu ieņēmu asinsspiediena medikamentus</t>
  </si>
  <si>
    <t>Asinsspiediena un 
glikozes līmeņa žurnāls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</si>
</sst>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:mm:ss;@"/>
  </numFmts>
  <fonts count="18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  <font>
      <sz val="11"/>
      <color theme="3"/>
      <name val="Century Gothic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31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14" fontId="11" fillId="3" borderId="0" xfId="8" applyFont="1" applyFill="1" applyBorder="1">
      <alignment horizontal="left" vertical="center" wrapText="1" indent="1"/>
    </xf>
    <xf numFmtId="164" fontId="11" fillId="3" borderId="0" xfId="9" applyFont="1" applyFill="1" applyBorder="1">
      <alignment horizontal="left" vertical="center" wrapText="1" indent="1"/>
    </xf>
    <xf numFmtId="0" fontId="11" fillId="3" borderId="0" xfId="0" applyFont="1" applyFill="1" applyBorder="1" applyAlignment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 vertical="center" indent="1"/>
    </xf>
    <xf numFmtId="1" fontId="0" fillId="3" borderId="0" xfId="0" applyNumberFormat="1" applyAlignment="1">
      <alignment horizontal="center" vertical="center" wrapText="1"/>
    </xf>
    <xf numFmtId="0" fontId="17" fillId="3" borderId="0" xfId="0" applyFont="1" applyFill="1" applyBorder="1">
      <alignment horizontal="left" vertical="center" wrapText="1" indent="1"/>
    </xf>
    <xf numFmtId="0" fontId="17" fillId="3" borderId="0" xfId="0" applyFont="1" applyFill="1" applyBorder="1" applyAlignment="1">
      <alignment horizontal="left" vertical="center" wrapText="1" indent="1"/>
    </xf>
    <xf numFmtId="1" fontId="17" fillId="3" borderId="0" xfId="0" applyNumberFormat="1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 applyProtection="1">
      <alignment horizontal="center" vertical="center"/>
    </xf>
    <xf numFmtId="1" fontId="17" fillId="3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Alignment="1">
      <alignment horizontal="left" vertical="center" indent="1"/>
    </xf>
    <xf numFmtId="0" fontId="12" fillId="2" borderId="2" xfId="2" applyFont="1">
      <alignment horizontal="center" vertical="center"/>
    </xf>
    <xf numFmtId="0" fontId="5" fillId="3" borderId="0" xfId="1" applyFont="1">
      <alignment horizontal="left" vertical="center" wrapText="1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15" fillId="0" borderId="4" xfId="3" applyFont="1">
      <alignment horizontal="center" vertical="top"/>
    </xf>
    <xf numFmtId="0" fontId="7" fillId="3" borderId="0" xfId="4" applyFill="1" applyAlignment="1">
      <alignment horizontal="center" vertical="center"/>
    </xf>
    <xf numFmtId="0" fontId="0" fillId="3" borderId="0" xfId="0" applyAlignment="1">
      <alignment horizontal="center" vertical="center" wrapText="1"/>
    </xf>
  </cellXfs>
  <cellStyles count="14">
    <cellStyle name="Datums" xfId="8" xr:uid="{00000000-0005-0000-0000-000005000000}"/>
    <cellStyle name="Izcēlums (1. veids)" xfId="12" builtinId="29" customBuiltin="1"/>
    <cellStyle name="Izcēlums (2. veids)" xfId="13" builtinId="33" customBuiltin="1"/>
    <cellStyle name="Izcēlums (3. veids)" xfId="6" builtinId="37" customBuiltin="1"/>
    <cellStyle name="Komats" xfId="10" builtinId="3" customBuiltin="1"/>
    <cellStyle name="Komats [0]" xfId="11" builtinId="6" customBuiltin="1"/>
    <cellStyle name="Laiks" xfId="9" xr:uid="{00000000-0005-0000-0000-00000C000000}"/>
    <cellStyle name="Nosaukums" xfId="1" builtinId="15" customBuiltin="1"/>
    <cellStyle name="Parasts" xfId="0" builtinId="0" customBuiltin="1"/>
    <cellStyle name="Paskaidrojošs teksts" xfId="7" builtinId="53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23"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186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186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186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186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186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186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charset val="186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family val="2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Asinsspiediena un glikozes līmeņa žurnāls" defaultPivotStyle="PivotStyleLight15">
    <tableStyle name="Asinsspiediena un glikozes līmeņa žurnāls" pivot="0" count="4" xr9:uid="{00000000-0011-0000-FFFF-FFFF00000000}">
      <tableStyleElement type="wholeTable" dxfId="22"/>
      <tableStyleElement type="headerRow" dxfId="21"/>
      <tableStyleElement type="totalRow" dxfId="20"/>
      <tableStyleElement type="lastColumn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266698</xdr:rowOff>
    </xdr:to>
    <xdr:grpSp>
      <xdr:nvGrpSpPr>
        <xdr:cNvPr id="8" name="Datu ievadīšanas padoms" descr="Pielāgojiet rādītāju vērtības atbilstoši savām vajadzībā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600450" y="57148"/>
          <a:ext cx="11430000" cy="209550"/>
          <a:chOff x="3248023" y="-2"/>
          <a:chExt cx="6581775" cy="209550"/>
        </a:xfrm>
      </xdr:grpSpPr>
      <xdr:sp macro="" textlink="">
        <xdr:nvSpPr>
          <xdr:cNvPr id="7" name="Noformējums — līnija" descr="Noapaļotas līnijas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600"/>
          </a:p>
        </xdr:txBody>
      </xdr:sp>
      <xdr:sp macro="" textlink="">
        <xdr:nvSpPr>
          <xdr:cNvPr id="4" name="Padoma teksts" descr="Pielāgojiet rādītāju vērtības atbilstoši savām vajadzībām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282015" y="34050"/>
            <a:ext cx="2513790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lv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Pielāgojiet rādītāju vērtības atbilstoši savām vajadzībām.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1885952</xdr:colOff>
      <xdr:row>0</xdr:row>
      <xdr:rowOff>289532</xdr:rowOff>
    </xdr:from>
    <xdr:to>
      <xdr:col>7</xdr:col>
      <xdr:colOff>36831</xdr:colOff>
      <xdr:row>4</xdr:row>
      <xdr:rowOff>269664</xdr:rowOff>
    </xdr:to>
    <xdr:cxnSp macro="">
      <xdr:nvCxnSpPr>
        <xdr:cNvPr id="6" name="Taisns savienotājs 5" descr="Atdalītāj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9248777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8</xdr:col>
      <xdr:colOff>972186</xdr:colOff>
      <xdr:row>5</xdr:row>
      <xdr:rowOff>1058</xdr:rowOff>
    </xdr:to>
    <xdr:sp macro="" textlink="">
      <xdr:nvSpPr>
        <xdr:cNvPr id="19" name="Taisnstūris 18" descr="Atdalītājs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lv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loodPressureAndGlucose" displayName="BloodPressureAndGlucose" ref="B6:K13" totalsRowCount="1">
  <tableColumns count="10">
    <tableColumn id="1" xr3:uid="{00000000-0010-0000-0000-000001000000}" name="Datums" totalsRowLabel="Vidējie rādītāji" totalsRowDxfId="9" dataCellStyle="Datums"/>
    <tableColumn id="2" xr3:uid="{00000000-0010-0000-0000-000002000000}" name="Laiks" totalsRowDxfId="8" dataCellStyle="Laiks"/>
    <tableColumn id="3" xr3:uid="{00000000-0010-0000-0000-000003000000}" name="Notikums" totalsRowDxfId="7"/>
    <tableColumn id="4" xr3:uid="{00000000-0010-0000-0000-000004000000}" name="Sistoliskais" totalsRowFunction="average" totalsRowDxfId="6"/>
    <tableColumn id="5" xr3:uid="{00000000-0010-0000-0000-000005000000}" name="Diastoliskais" totalsRowFunction="average" totalsRowDxfId="5"/>
    <tableColumn id="6" xr3:uid="{00000000-0010-0000-0000-000006000000}" name="Pulss" totalsRowFunction="average" totalsRowDxfId="4"/>
    <tableColumn id="10" xr3:uid="{00000000-0010-0000-0000-00000A000000}" name="Glikoze" totalsRowFunction="average" totalsRowDxfId="3"/>
    <tableColumn id="7" xr3:uid="{00000000-0010-0000-0000-000007000000}" name="Līmenis" totalsRowDxfId="2">
      <calculatedColumnFormula>BloodPressureAndGlucose[[#This Row],[Glikoze]]</calculatedColumnFormula>
    </tableColumn>
    <tableColumn id="9" xr3:uid="{00000000-0010-0000-0000-000009000000}" name="Statuss" dataDxfId="0">
      <calculatedColumnFormula>IFERROR(IF(BloodPressureAndGlucose[[#This Row],[Līmenis]]=0,"",IF(BloodPressureAndGlucose[[#This Row],[Līmenis]]&lt;=GLow,"ZEMS",IF(AND(BloodPressureAndGlucose[[#This Row],[Līmenis]]&gt;GLow,BloodPressureAndGlucose[[#This Row],[Līmenis]]&lt;GHigh),"NORMĀLS","AUGSTS"))), "")</calculatedColumnFormula>
    </tableColumn>
    <tableColumn id="8" xr3:uid="{00000000-0010-0000-0000-000008000000}" name="Piezīmes" totalsRowDxfId="1"/>
  </tableColumns>
  <tableStyleInfo name="Asinsspiediena un glikozes līmeņa žurnāls" showFirstColumn="0" showLastColumn="1" showRowStripes="1" showColumnStripes="0"/>
  <extLst>
    <ext xmlns:x14="http://schemas.microsoft.com/office/spreadsheetml/2009/9/main" uri="{504A1905-F514-4f6f-8877-14C23A59335A}">
      <x14:table altTextSummary="Šajā tabulā ir norādīts datums, laiks, notikums, sistoliskais un diastoliskais asinsspiediens rādījumi, pulss, glikozes līmenis, līmenis, statuss un piezīmes. Līmenis un statuss tiek automātiski atjaunināti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5.1" customHeight="1" x14ac:dyDescent="0.3"/>
  <cols>
    <col min="1" max="1" width="2.625" style="1" customWidth="1"/>
    <col min="2" max="2" width="16" style="1" bestFit="1" customWidth="1"/>
    <col min="3" max="3" width="11.375" style="1" customWidth="1"/>
    <col min="4" max="4" width="17.25" style="1" customWidth="1"/>
    <col min="5" max="10" width="25" style="1" customWidth="1"/>
    <col min="11" max="11" width="33.5" style="1" customWidth="1"/>
    <col min="12" max="12" width="2.625" customWidth="1"/>
  </cols>
  <sheetData>
    <row r="1" spans="2:11" ht="24.95" customHeight="1" thickBot="1" x14ac:dyDescent="0.35">
      <c r="B1" s="25" t="s">
        <v>26</v>
      </c>
      <c r="C1" s="26"/>
      <c r="D1" s="26"/>
      <c r="E1" s="27" t="s">
        <v>8</v>
      </c>
      <c r="F1" s="27"/>
      <c r="G1" s="27"/>
      <c r="H1" s="27"/>
      <c r="I1" s="27"/>
      <c r="J1" s="27"/>
    </row>
    <row r="2" spans="2:11" ht="24.95" customHeight="1" thickTop="1" thickBot="1" x14ac:dyDescent="0.35">
      <c r="B2" s="26"/>
      <c r="C2" s="26"/>
      <c r="D2" s="26"/>
      <c r="E2" s="24" t="s">
        <v>9</v>
      </c>
      <c r="F2" s="24"/>
      <c r="G2" s="24"/>
      <c r="H2" s="24" t="s">
        <v>17</v>
      </c>
      <c r="I2" s="24"/>
      <c r="J2" s="24"/>
    </row>
    <row r="3" spans="2:11" ht="24.95" customHeight="1" thickTop="1" thickBot="1" x14ac:dyDescent="0.35">
      <c r="B3" s="26"/>
      <c r="C3" s="26"/>
      <c r="D3" s="26"/>
      <c r="E3" s="2">
        <v>120</v>
      </c>
      <c r="F3" s="3" t="s">
        <v>12</v>
      </c>
      <c r="G3" s="4">
        <v>140</v>
      </c>
      <c r="H3" s="5">
        <v>70</v>
      </c>
      <c r="I3" s="2">
        <v>100</v>
      </c>
      <c r="J3" s="6">
        <v>150</v>
      </c>
    </row>
    <row r="4" spans="2:11" ht="24.95" customHeight="1" thickTop="1" thickBot="1" x14ac:dyDescent="0.35">
      <c r="B4" s="26"/>
      <c r="C4" s="26"/>
      <c r="D4" s="26"/>
      <c r="E4" s="2">
        <v>80</v>
      </c>
      <c r="F4" s="3" t="s">
        <v>13</v>
      </c>
      <c r="G4" s="6">
        <v>90</v>
      </c>
      <c r="H4" s="28" t="s">
        <v>18</v>
      </c>
      <c r="I4" s="28" t="s">
        <v>20</v>
      </c>
      <c r="J4" s="28" t="s">
        <v>22</v>
      </c>
    </row>
    <row r="5" spans="2:11" ht="24.95" customHeight="1" thickTop="1" x14ac:dyDescent="0.3">
      <c r="B5" s="26"/>
      <c r="C5" s="26"/>
      <c r="D5" s="26"/>
      <c r="E5" s="7" t="s">
        <v>10</v>
      </c>
      <c r="F5" s="8"/>
      <c r="G5" s="7" t="s">
        <v>15</v>
      </c>
      <c r="H5" s="28"/>
      <c r="I5" s="28"/>
      <c r="J5" s="28"/>
    </row>
    <row r="6" spans="2:11" ht="20.100000000000001" customHeight="1" x14ac:dyDescent="0.3">
      <c r="B6" s="9" t="s">
        <v>0</v>
      </c>
      <c r="C6" s="9" t="s">
        <v>2</v>
      </c>
      <c r="D6" t="s">
        <v>3</v>
      </c>
      <c r="E6" s="10" t="s">
        <v>11</v>
      </c>
      <c r="F6" s="10" t="s">
        <v>14</v>
      </c>
      <c r="G6" s="10" t="s">
        <v>16</v>
      </c>
      <c r="H6" s="10" t="s">
        <v>19</v>
      </c>
      <c r="I6" s="9" t="s">
        <v>21</v>
      </c>
      <c r="J6" s="10" t="s">
        <v>23</v>
      </c>
      <c r="K6" s="9" t="s">
        <v>24</v>
      </c>
    </row>
    <row r="7" spans="2:11" ht="35.1" customHeight="1" x14ac:dyDescent="0.3">
      <c r="B7" s="11">
        <f ca="1">TODAY()</f>
        <v>43215</v>
      </c>
      <c r="C7" s="12">
        <v>0.25</v>
      </c>
      <c r="D7" s="13" t="s">
        <v>4</v>
      </c>
      <c r="E7" s="14">
        <v>129</v>
      </c>
      <c r="F7" s="14">
        <v>79</v>
      </c>
      <c r="G7" s="14">
        <v>72</v>
      </c>
      <c r="H7" s="14">
        <v>55</v>
      </c>
      <c r="I7" s="15">
        <f>BloodPressureAndGlucose[[#This Row],[Glikoze]]</f>
        <v>55</v>
      </c>
      <c r="J7" s="29" t="str">
        <f>IFERROR(IF(BloodPressureAndGlucose[[#This Row],[Līmenis]]=0,"",IF(BloodPressureAndGlucose[[#This Row],[Līmenis]]&lt;=GLow,"ZEMS",IF(AND(BloodPressureAndGlucose[[#This Row],[Līmenis]]&gt;GLow,BloodPressureAndGlucose[[#This Row],[Līmenis]]&lt;GHigh),"NORMĀLS","AUGSTS"))), "")</f>
        <v>ZEMS</v>
      </c>
      <c r="K7" s="9"/>
    </row>
    <row r="8" spans="2:11" ht="35.1" customHeight="1" x14ac:dyDescent="0.3">
      <c r="B8" s="11">
        <f t="shared" ref="B8:B11" ca="1" si="0">TODAY()</f>
        <v>43215</v>
      </c>
      <c r="C8" s="12">
        <v>0.29166666666666669</v>
      </c>
      <c r="D8" s="13" t="s">
        <v>5</v>
      </c>
      <c r="E8" s="14">
        <v>120</v>
      </c>
      <c r="F8" s="14">
        <v>80</v>
      </c>
      <c r="G8" s="14">
        <v>74</v>
      </c>
      <c r="H8" s="14">
        <v>70</v>
      </c>
      <c r="I8" s="15">
        <f>BloodPressureAndGlucose[[#This Row],[Glikoze]]</f>
        <v>70</v>
      </c>
      <c r="J8" s="29" t="str">
        <f>IFERROR(IF(BloodPressureAndGlucose[[#This Row],[Līmenis]]=0,"",IF(BloodPressureAndGlucose[[#This Row],[Līmenis]]&lt;=GLow,"ZEMS",IF(AND(BloodPressureAndGlucose[[#This Row],[Līmenis]]&gt;GLow,BloodPressureAndGlucose[[#This Row],[Līmenis]]&lt;GHigh),"NORMĀLS","AUGSTS"))), "")</f>
        <v>ZEMS</v>
      </c>
      <c r="K8" s="9"/>
    </row>
    <row r="9" spans="2:11" ht="35.1" customHeight="1" x14ac:dyDescent="0.3">
      <c r="B9" s="11">
        <f t="shared" ca="1" si="0"/>
        <v>43215</v>
      </c>
      <c r="C9" s="12">
        <v>0.375</v>
      </c>
      <c r="D9" s="13" t="s">
        <v>6</v>
      </c>
      <c r="E9" s="14">
        <v>133</v>
      </c>
      <c r="F9" s="14">
        <v>80</v>
      </c>
      <c r="G9" s="14">
        <v>75</v>
      </c>
      <c r="H9" s="14">
        <v>75</v>
      </c>
      <c r="I9" s="15">
        <f>BloodPressureAndGlucose[[#This Row],[Glikoze]]</f>
        <v>75</v>
      </c>
      <c r="J9" s="29" t="str">
        <f>IFERROR(IF(BloodPressureAndGlucose[[#This Row],[Līmenis]]=0,"",IF(BloodPressureAndGlucose[[#This Row],[Līmenis]]&lt;=GLow,"ZEMS",IF(AND(BloodPressureAndGlucose[[#This Row],[Līmenis]]&gt;GLow,BloodPressureAndGlucose[[#This Row],[Līmenis]]&lt;GHigh),"NORMĀLS","AUGSTS"))), "")</f>
        <v>NORMĀLS</v>
      </c>
      <c r="K9" s="9"/>
    </row>
    <row r="10" spans="2:11" ht="35.1" customHeight="1" x14ac:dyDescent="0.3">
      <c r="B10" s="11">
        <f t="shared" ca="1" si="0"/>
        <v>43215</v>
      </c>
      <c r="C10" s="12">
        <v>0.41666666666666669</v>
      </c>
      <c r="D10" s="13" t="s">
        <v>7</v>
      </c>
      <c r="E10" s="14">
        <v>143</v>
      </c>
      <c r="F10" s="14">
        <v>91</v>
      </c>
      <c r="G10" s="14">
        <v>75</v>
      </c>
      <c r="H10" s="14">
        <v>190</v>
      </c>
      <c r="I10" s="15">
        <f>BloodPressureAndGlucose[[#This Row],[Glikoze]]</f>
        <v>190</v>
      </c>
      <c r="J10" s="29" t="str">
        <f>IFERROR(IF(BloodPressureAndGlucose[[#This Row],[Līmenis]]=0,"",IF(BloodPressureAndGlucose[[#This Row],[Līmenis]]&lt;=GLow,"ZEMS",IF(AND(BloodPressureAndGlucose[[#This Row],[Līmenis]]&gt;GLow,BloodPressureAndGlucose[[#This Row],[Līmenis]]&lt;GHigh),"NORMĀLS","AUGSTS"))), "")</f>
        <v>AUGSTS</v>
      </c>
      <c r="K10" s="9"/>
    </row>
    <row r="11" spans="2:11" ht="35.1" customHeight="1" x14ac:dyDescent="0.3">
      <c r="B11" s="11">
        <f t="shared" ca="1" si="0"/>
        <v>43215</v>
      </c>
      <c r="C11" s="12">
        <v>0.5</v>
      </c>
      <c r="D11" s="13" t="s">
        <v>5</v>
      </c>
      <c r="E11" s="14">
        <v>141</v>
      </c>
      <c r="F11" s="14">
        <v>84</v>
      </c>
      <c r="G11" s="14">
        <v>70</v>
      </c>
      <c r="H11" s="14">
        <v>140</v>
      </c>
      <c r="I11" s="15">
        <f>BloodPressureAndGlucose[[#This Row],[Glikoze]]</f>
        <v>140</v>
      </c>
      <c r="J11" s="29" t="str">
        <f>IFERROR(IF(BloodPressureAndGlucose[[#This Row],[Līmenis]]=0,"",IF(BloodPressureAndGlucose[[#This Row],[Līmenis]]&lt;=GLow,"ZEMS",IF(AND(BloodPressureAndGlucose[[#This Row],[Līmenis]]&gt;GLow,BloodPressureAndGlucose[[#This Row],[Līmenis]]&lt;GHigh),"NORMĀLS","AUGSTS"))), "")</f>
        <v>NORMĀLS</v>
      </c>
      <c r="K11" s="9"/>
    </row>
    <row r="12" spans="2:11" ht="35.1" customHeight="1" x14ac:dyDescent="0.3">
      <c r="B12" s="11">
        <f ca="1">TODAY()</f>
        <v>43215</v>
      </c>
      <c r="C12" s="12">
        <v>0.625</v>
      </c>
      <c r="D12" s="13" t="s">
        <v>6</v>
      </c>
      <c r="E12" s="14">
        <v>132</v>
      </c>
      <c r="F12" s="14">
        <v>80</v>
      </c>
      <c r="G12" s="14">
        <v>68</v>
      </c>
      <c r="H12" s="14">
        <v>90</v>
      </c>
      <c r="I12" s="15">
        <f>BloodPressureAndGlucose[[#This Row],[Glikoze]]</f>
        <v>90</v>
      </c>
      <c r="J12" s="29" t="str">
        <f>IFERROR(IF(BloodPressureAndGlucose[[#This Row],[Līmenis]]=0,"",IF(BloodPressureAndGlucose[[#This Row],[Līmenis]]&lt;=GLow,"ZEMS",IF(AND(BloodPressureAndGlucose[[#This Row],[Līmenis]]&gt;GLow,BloodPressureAndGlucose[[#This Row],[Līmenis]]&lt;GHigh),"NORMĀLS","AUGSTS"))), "")</f>
        <v>NORMĀLS</v>
      </c>
      <c r="K12" s="9" t="s">
        <v>25</v>
      </c>
    </row>
    <row r="13" spans="2:11" ht="35.1" customHeight="1" x14ac:dyDescent="0.3">
      <c r="B13" s="16" t="s">
        <v>1</v>
      </c>
      <c r="C13" s="18"/>
      <c r="D13" s="19"/>
      <c r="E13" s="20">
        <f>SUBTOTAL(101,BloodPressureAndGlucose[Sistoliskais])</f>
        <v>133</v>
      </c>
      <c r="F13" s="20">
        <f>SUBTOTAL(101,BloodPressureAndGlucose[Diastoliskais])</f>
        <v>82.333333333333329</v>
      </c>
      <c r="G13" s="21">
        <f>SUBTOTAL(101,BloodPressureAndGlucose[Pulss])</f>
        <v>72.333333333333329</v>
      </c>
      <c r="H13" s="17">
        <f>SUBTOTAL(101,BloodPressureAndGlucose[Glikoze])</f>
        <v>103.33333333333333</v>
      </c>
      <c r="I13" s="22"/>
      <c r="J13" s="30"/>
      <c r="K13" s="23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2">
      <dataBar showValue="0">
        <cfvo type="num" val="0"/>
        <cfvo type="num" val="GHigh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18" priority="3">
      <formula>$J7="NORMĀLS"</formula>
    </cfRule>
    <cfRule type="expression" dxfId="17" priority="4">
      <formula>$J7="ZEMS"</formula>
    </cfRule>
    <cfRule type="expression" dxfId="16" priority="11">
      <formula>$J7="AUGSTS"</formula>
    </cfRule>
  </conditionalFormatting>
  <conditionalFormatting sqref="E7:E12">
    <cfRule type="expression" dxfId="15" priority="6">
      <formula>$E7&gt;=SHigh</formula>
    </cfRule>
    <cfRule type="expression" dxfId="14" priority="8">
      <formula>OR(E7=STarget,E7&lt;SHigh)</formula>
    </cfRule>
  </conditionalFormatting>
  <conditionalFormatting sqref="F7:F12">
    <cfRule type="expression" dxfId="13" priority="5">
      <formula>$F7&gt;=DHigh</formula>
    </cfRule>
    <cfRule type="expression" dxfId="12" priority="7">
      <formula>OR(F7=DTarget,F7&lt;DHigh)</formula>
    </cfRule>
  </conditionalFormatting>
  <conditionalFormatting sqref="H6:H13">
    <cfRule type="expression" dxfId="11" priority="2">
      <formula>$H$6="Glikoze"</formula>
    </cfRule>
  </conditionalFormatting>
  <conditionalFormatting sqref="E6:E13">
    <cfRule type="expression" dxfId="10" priority="1">
      <formula>$E$6="Sistoliskais"</formula>
    </cfRule>
  </conditionalFormatting>
  <dataValidations count="21">
    <dataValidation allowBlank="1" showInputMessage="1" showErrorMessage="1" prompt="Izveidojiet asinsspiediena un glikozes līmeņa žurnālu šajā darblapā. Pielāgojiet asinsspiedienu un glikozes līmeņa skalas vērtības. Ievadiet informāciju asinsspiediena un glikozes līmeņa tabulā, kas sākas šūnā B6" sqref="A1" xr:uid="{00000000-0002-0000-0000-000000000000}"/>
    <dataValidation allowBlank="1" showInputMessage="1" showErrorMessage="1" prompt="Šajā šūnā ir šīs darblapas nosaukums. Pielāgojiet skalas vērtības šūnās pa labi" sqref="B1:D5" xr:uid="{00000000-0002-0000-0000-000001000000}"/>
    <dataValidation allowBlank="1" showInputMessage="1" showErrorMessage="1" prompt="Pielāgot mērķa sistoliskā un diastoliskā asinsspiediena rādījumus šūnās E3 un E4 un sistoliskā un diastoliskā asinsspiediena robežvērtību, kad jāzvana ārstam, šūnās G3 un G4" sqref="E2:G2" xr:uid="{00000000-0002-0000-0000-000002000000}"/>
    <dataValidation allowBlank="1" showInputMessage="1" showErrorMessage="1" prompt="Pielāgojiet zema, normāla un augsta glikozes līmeņa skalas vērtības šūnās H3–J3" sqref="H2:J2" xr:uid="{00000000-0002-0000-0000-000003000000}"/>
    <dataValidation allowBlank="1" showInputMessage="1" showErrorMessage="1" prompt="Ievadiet piezīmes šajā kolonnā ar šo virsrakstu" sqref="K6" xr:uid="{00000000-0002-0000-0000-000004000000}"/>
    <dataValidation allowBlank="1" showInputMessage="1" showErrorMessage="1" prompt="Ievadiet datumu šajā kolonnā ar šo virsrakstu" sqref="B6" xr:uid="{00000000-0002-0000-0000-000005000000}"/>
    <dataValidation allowBlank="1" showInputMessage="1" showErrorMessage="1" prompt="Ievadiet laiku šajā kolonnā ar šo virsrakstu" sqref="C6" xr:uid="{00000000-0002-0000-0000-000006000000}"/>
    <dataValidation allowBlank="1" showInputMessage="1" showErrorMessage="1" prompt="Ievadiet notikumu šajā kolonnā ar šo virsrakstu" sqref="D6" xr:uid="{00000000-0002-0000-0000-000007000000}"/>
    <dataValidation allowBlank="1" showInputMessage="1" showErrorMessage="1" prompt="Ievadiet sistolisko asinsspiedienu šajā kolonnā ar šo virsrakstu. Rādījums, kas pārsniedz šūnā G3 norādītās robežvērtības, tiks atjaunināts ar RGB krāsu R=125 G=15 B=34" sqref="E6" xr:uid="{00000000-0002-0000-0000-000008000000}"/>
    <dataValidation allowBlank="1" showInputMessage="1" showErrorMessage="1" prompt="Ievadiet diastolisko asinsspiedienu šajā kolonnā ar šo virsrakstu. Rādījums, kas pārsniedz šūnā G4 norādītās robežvērtības, tiks atjaunināts ar RGB krāsu R=125 G=15 B=34" sqref="F6" xr:uid="{00000000-0002-0000-0000-000009000000}"/>
    <dataValidation allowBlank="1" showInputMessage="1" showErrorMessage="1" prompt="Ievadiet pulsu šajā kolonnā ar šo virsrakstu" sqref="G6" xr:uid="{00000000-0002-0000-0000-00000A000000}"/>
    <dataValidation allowBlank="1" showInputMessage="1" showErrorMessage="1" prompt="Ievadiet glikozes rādījumu šajā kolonnā ar šo virsrakstu" sqref="H6" xr:uid="{00000000-0002-0000-0000-00000B000000}"/>
    <dataValidation allowBlank="1" showInputMessage="1" showErrorMessage="1" prompt="Glikozes rādījuma datu josla tiek automātiski atjaunināta šajā kolonnā ar šo virsrakstu" sqref="I6" xr:uid="{00000000-0002-0000-0000-00000C000000}"/>
    <dataValidation allowBlank="1" showInputMessage="1" showErrorMessage="1" prompt="Statuss tiek automātiski atjaunināts šajā kolonnā ar šo virsrakstu" sqref="J6" xr:uid="{00000000-0002-0000-0000-00000D000000}"/>
    <dataValidation allowBlank="1" showInputMessage="1" showErrorMessage="1" prompt="Šajā šūnā atrodas diastoliskā asinsspiediena robežvērtība, kad ir jāzvana ārstam" sqref="G4" xr:uid="{00000000-0002-0000-0000-00000E000000}"/>
    <dataValidation allowBlank="1" showInputMessage="1" showErrorMessage="1" prompt="Šajā šūnā atrodas mērķa sistoliskā asinsspiediena rādījums" sqref="E3" xr:uid="{00000000-0002-0000-0000-00000F000000}"/>
    <dataValidation allowBlank="1" showInputMessage="1" showErrorMessage="1" prompt="Šajā šūnā atrodas mērķa diastoliskā asinsspiediena rādījums" sqref="E4" xr:uid="{00000000-0002-0000-0000-000010000000}"/>
    <dataValidation allowBlank="1" showInputMessage="1" showErrorMessage="1" prompt="Šajā šūnā atrodas sistoliskā asinsspiediena robežvērtība, kad ir jāzvana ārstam" sqref="G3" xr:uid="{00000000-0002-0000-0000-000011000000}"/>
    <dataValidation allowBlank="1" showInputMessage="1" showErrorMessage="1" prompt="Šajā šūnā atrodas augsta glikozes līmeņa skalas vērtība" sqref="J3" xr:uid="{00000000-0002-0000-0000-000012000000}"/>
    <dataValidation allowBlank="1" showInputMessage="1" showErrorMessage="1" prompt="Šajā šūnā atrodas zema glikozes līmeņa skalas vērtība" sqref="H3" xr:uid="{00000000-0002-0000-0000-000013000000}"/>
    <dataValidation allowBlank="1" showInputMessage="1" showErrorMessage="1" prompt="Šajā šūnā atrodas normāla glikozes līmeņa skalas vērtība" sqref="I3" xr:uid="{00000000-0002-0000-0000-000014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ignoredErrors>
    <ignoredError sqref="J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GHigh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9</vt:i4>
      </vt:variant>
    </vt:vector>
  </HeadingPairs>
  <TitlesOfParts>
    <vt:vector size="10" baseType="lpstr">
      <vt:lpstr>Asinsspiediens un glikoze</vt:lpstr>
      <vt:lpstr>DHigh</vt:lpstr>
      <vt:lpstr>'Asinsspiediens un glikoze'!Drukāt_virsrakstus</vt:lpstr>
      <vt:lpstr>DTarget</vt:lpstr>
      <vt:lpstr>GHigh</vt:lpstr>
      <vt:lpstr>GLow</vt:lpstr>
      <vt:lpstr>GNormal</vt:lpstr>
      <vt:lpstr>Nosaukums1</vt:lpstr>
      <vt:lpstr>SHigh</vt:lpstr>
      <vt:lpstr>STarget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2017-10-23T20:21:00Z</dcterms:created>
  <dcterms:modified xsi:type="dcterms:W3CDTF">2018-04-25T02:28:30Z</dcterms:modified>
</cp:coreProperties>
</file>