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A798722-85F7-497A-A623-241A43CAE3D2}" xr6:coauthVersionLast="31" xr6:coauthVersionMax="31" xr10:uidLastSave="{00000000-0000-0000-0000-000000000000}"/>
  <bookViews>
    <workbookView xWindow="0" yWindow="0" windowWidth="28800" windowHeight="11715" xr2:uid="{00000000-000D-0000-FFFF-FFFF00000000}"/>
  </bookViews>
  <sheets>
    <sheet name="Pakalpojuma rēķins" sheetId="1" r:id="rId1"/>
    <sheet name="Klienti" sheetId="3" r:id="rId2"/>
  </sheets>
  <definedNames>
    <definedName name="Depozīts">'Pakalpojuma rēķins'!$H$17</definedName>
    <definedName name="_xlnm.Print_Area" localSheetId="1">Klienti!$A:$L</definedName>
    <definedName name="_xlnm.Print_Area" localSheetId="0">'Pakalpojuma rēķins'!$A:$I</definedName>
    <definedName name="_xlnm.Print_Titles" localSheetId="1">Klienti!$2:$2</definedName>
    <definedName name="_xlnm.Print_Titles" localSheetId="0">'Pakalpojuma rēķins'!$9:$9</definedName>
    <definedName name="KlientaUzmeklēšana">KlientuSaraksts[Uzņēmuma nosaukums]</definedName>
    <definedName name="KolonnasNosaukumaReģions1..G6.1">'Pakalpojuma rēķins'!$G$5</definedName>
    <definedName name="KolonnasNosaukums1">RēķinaElementi[[#Headers],[DATUMS]]</definedName>
    <definedName name="Nosaukums2">KlientuSaraksts[[#Headers],[Uzņēmuma nosaukums]]</definedName>
    <definedName name="RēķinaNosaukums">'Pakalpojuma rēķins'!$C$5</definedName>
    <definedName name="RēķinaStarpsumma">'Pakalpojuma rēķins'!$H$16</definedName>
    <definedName name="RindasNosaukumaReģions1..H3">'Pakalpojuma rēķins'!$G$1</definedName>
    <definedName name="RindasNosaukumaReģions2..C8">'Pakalpojuma rēķins'!$B$5</definedName>
    <definedName name="RindasNosaukumaReģions3..E8">'Pakalpojuma rēķins'!$D$5</definedName>
    <definedName name="RindasNosaukumaReģions4..H18">'Pakalpojuma rēķins'!$G$16</definedName>
    <definedName name="UzņēmumaNosaukums">'Pakalpojuma rēķins'!$B$2</definedName>
  </definedNames>
  <calcPr calcId="162913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0" i="1"/>
  <c r="E8" i="1"/>
  <c r="C8" i="1"/>
  <c r="E7" i="1"/>
  <c r="C7" i="1"/>
  <c r="E6" i="1"/>
  <c r="E5" i="1"/>
  <c r="C6" i="1"/>
  <c r="B17" i="1"/>
  <c r="B12" i="1" l="1"/>
  <c r="B11" i="1"/>
  <c r="B10" i="1"/>
  <c r="H3" i="1"/>
  <c r="H2" i="1"/>
  <c r="H16" i="1" l="1"/>
  <c r="H18" i="1" s="1"/>
</calcChain>
</file>

<file path=xl/sharedStrings.xml><?xml version="1.0" encoding="utf-8"?>
<sst xmlns="http://schemas.openxmlformats.org/spreadsheetml/2006/main" count="66" uniqueCount="62">
  <si>
    <t>PAKALPOJUMA RĒĶINS</t>
  </si>
  <si>
    <t>Grafiskā dizaina institūts</t>
  </si>
  <si>
    <t>Galvenā iela 123</t>
  </si>
  <si>
    <t>Rīga, LV-1234</t>
  </si>
  <si>
    <t>Rēķins izrakstīts:</t>
  </si>
  <si>
    <t>Adrese:</t>
  </si>
  <si>
    <t>DATUMS</t>
  </si>
  <si>
    <t>Kopsumma jāapmaksā &lt;#&gt; dienu laikā. Kontiem ar nokavētiem maksājumiem tiks piemērota soda nauda &lt;#&gt;% apmērā mēnesī.</t>
  </si>
  <si>
    <t>Tālrunis:</t>
  </si>
  <si>
    <t>Fakss:</t>
  </si>
  <si>
    <t>Trey Research</t>
  </si>
  <si>
    <t>APRAKSTS</t>
  </si>
  <si>
    <t>Logotipu izstrāde</t>
  </si>
  <si>
    <t>Izpētes grupas izmaksas</t>
  </si>
  <si>
    <t>Izpētes grupas telpu nomas maksa</t>
  </si>
  <si>
    <t>235550123</t>
  </si>
  <si>
    <t>235550124</t>
  </si>
  <si>
    <t>E-pasts:</t>
  </si>
  <si>
    <t>Kontaktpersona:</t>
  </si>
  <si>
    <t>STUNDAS LIKME</t>
  </si>
  <si>
    <t>Klientuserviss@tailspintoys.com</t>
  </si>
  <si>
    <t>www.tailspintoys.com</t>
  </si>
  <si>
    <t>STUNDAS</t>
  </si>
  <si>
    <t>FIKSĒTA MAKSA</t>
  </si>
  <si>
    <t>Rēķina nr.:</t>
  </si>
  <si>
    <t>Rēķina datums:</t>
  </si>
  <si>
    <t>Izpildes datums:</t>
  </si>
  <si>
    <t xml:space="preserve">Rēķins par: </t>
  </si>
  <si>
    <t>Jaunas zīmolrades izpēte un izstrāde</t>
  </si>
  <si>
    <t>ATLAIDE</t>
  </si>
  <si>
    <t>Rēķina starpsumma</t>
  </si>
  <si>
    <t>Depozīta summa</t>
  </si>
  <si>
    <t>Kopā</t>
  </si>
  <si>
    <t>KOPĀ</t>
  </si>
  <si>
    <t>Klienti</t>
  </si>
  <si>
    <t>Uzņēmuma nosaukums</t>
  </si>
  <si>
    <t>Contoso, Ltd</t>
  </si>
  <si>
    <t>Kontaktpersonas vārds</t>
  </si>
  <si>
    <t>Alfons Vītols</t>
  </si>
  <si>
    <t>Antra Ābola</t>
  </si>
  <si>
    <t>Adrese</t>
  </si>
  <si>
    <t>Ķiršu iela 345</t>
  </si>
  <si>
    <t>Riekstu aleja 567</t>
  </si>
  <si>
    <t>Adreses 2. rindiņa</t>
  </si>
  <si>
    <t>Dzīvoklis nr. 12</t>
  </si>
  <si>
    <t>Pilsēta</t>
  </si>
  <si>
    <t>Valmiera</t>
  </si>
  <si>
    <t>Ainaži</t>
  </si>
  <si>
    <t>Novads</t>
  </si>
  <si>
    <t>Salacgrīvas</t>
  </si>
  <si>
    <t>Valmieras</t>
  </si>
  <si>
    <t>Pasta indekss</t>
  </si>
  <si>
    <t>Tālrunis</t>
  </si>
  <si>
    <t>25550178</t>
  </si>
  <si>
    <t>25550189</t>
  </si>
  <si>
    <t>E-pasts</t>
  </si>
  <si>
    <t>alfons@treyresearch.net</t>
  </si>
  <si>
    <t>antra@contoso.com</t>
  </si>
  <si>
    <t>Fakss</t>
  </si>
  <si>
    <t>25550124</t>
  </si>
  <si>
    <t>25550123</t>
  </si>
  <si>
    <t>Pakalpojuma rēķins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</si>
</sst>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[&lt;=9999999]###\-####;###\-###\-####"/>
    <numFmt numFmtId="168" formatCode="#,##0.00\ [$EUR]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 vertical="top"/>
    </xf>
    <xf numFmtId="168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 indent="1"/>
    </xf>
    <xf numFmtId="167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49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6" fontId="4" fillId="0" borderId="0" xfId="19" applyFill="1" applyBorder="1" applyProtection="1">
      <alignment horizontal="right" vertical="center" indent="1"/>
    </xf>
    <xf numFmtId="0" fontId="0" fillId="0" borderId="0" xfId="13" applyFont="1" applyFill="1" applyBorder="1" applyProtection="1">
      <alignment horizontal="left" vertical="center" indent="1"/>
    </xf>
    <xf numFmtId="0" fontId="0" fillId="0" borderId="0" xfId="0" applyProtection="1">
      <alignment horizontal="left" vertical="center" wrapText="1"/>
    </xf>
    <xf numFmtId="167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7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67" fontId="5" fillId="2" borderId="0" xfId="3" applyNumberFormat="1">
      <alignment horizontal="left" vertical="center" wrapText="1" indent="1"/>
    </xf>
    <xf numFmtId="168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68" fontId="7" fillId="0" borderId="2" xfId="10" applyFont="1" applyFill="1" applyBorder="1">
      <alignment horizontal="right" vertical="center" indent="1"/>
    </xf>
    <xf numFmtId="168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68" fontId="0" fillId="0" borderId="0" xfId="9" applyFont="1" applyFill="1" applyBorder="1" applyAlignment="1">
      <alignment horizontal="right" vertical="center"/>
    </xf>
    <xf numFmtId="168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168" fontId="7" fillId="0" borderId="2" xfId="18" applyNumberFormat="1" applyFill="1" applyBorder="1">
      <alignment horizontal="right" vertical="center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167" fontId="4" fillId="0" borderId="0" xfId="20" applyFill="1" applyBorder="1" applyAlignment="1" applyProtection="1">
      <alignment horizontal="left" vertical="center"/>
    </xf>
  </cellXfs>
  <cellStyles count="27">
    <cellStyle name="Apakšējā apmale" xfId="24" xr:uid="{00000000-0005-0000-0000-000001000000}"/>
    <cellStyle name="Datums" xfId="15" xr:uid="{00000000-0005-0000-0000-000006000000}"/>
    <cellStyle name="Hipersaite" xfId="1" builtinId="8" customBuiltin="1"/>
    <cellStyle name="Izcēlums (1. veids)" xfId="12" builtinId="29" customBuiltin="1"/>
    <cellStyle name="Izmantota hipersaite" xfId="4" builtinId="9" customBuiltin="1"/>
    <cellStyle name="Komats" xfId="7" builtinId="3" customBuiltin="1"/>
    <cellStyle name="Komats [0]" xfId="8" builtinId="6" customBuiltin="1"/>
    <cellStyle name="Kopsumma" xfId="18" builtinId="25" customBuiltin="1"/>
    <cellStyle name="Labā atkāpe" xfId="25" xr:uid="{00000000-0005-0000-0000-000015000000}"/>
    <cellStyle name="Līdzināt augšā" xfId="23" xr:uid="{00000000-0005-0000-0000-000017000000}"/>
    <cellStyle name="Līdzināt pa kreisi" xfId="13" xr:uid="{00000000-0005-0000-0000-000010000000}"/>
    <cellStyle name="Līdzināt pa labi" xfId="14" xr:uid="{00000000-0005-0000-0000-000014000000}"/>
    <cellStyle name="Nosaukums" xfId="5" builtinId="15" customBuiltin="1"/>
    <cellStyle name="Parasts" xfId="0" builtinId="0" customBuiltin="1"/>
    <cellStyle name="Paskaidrojošs teksts" xfId="17" builtinId="53" customBuiltin="1"/>
    <cellStyle name="Pasta indekss" xfId="19" xr:uid="{00000000-0005-0000-0000-000019000000}"/>
    <cellStyle name="Procenti" xfId="11" builtinId="5" customBuiltin="1"/>
    <cellStyle name="Rēķina apraksts" xfId="21" xr:uid="{00000000-0005-0000-0000-00000E000000}"/>
    <cellStyle name="Rēķina numurs un kontaktinformācija" xfId="22" xr:uid="{00000000-0005-0000-0000-00000F000000}"/>
    <cellStyle name="Tālrunis" xfId="20" xr:uid="{00000000-0005-0000-0000-000013000000}"/>
    <cellStyle name="Valūta" xfId="9" builtinId="4" customBuiltin="1"/>
    <cellStyle name="Valūta [0]" xfId="10" builtinId="7" customBuiltin="1"/>
    <cellStyle name="Virsraksts 1" xfId="2" builtinId="16" customBuiltin="1"/>
    <cellStyle name="Virsraksts 2" xfId="3" builtinId="17" customBuiltin="1"/>
    <cellStyle name="Virsraksts 3" xfId="16" builtinId="18" customBuiltin="1"/>
    <cellStyle name="Virsraksts 4" xfId="6" builtinId="19" customBuiltin="1"/>
    <cellStyle name="z_navigācijas šūnas" xfId="26" xr:uid="{00000000-0005-0000-0000-00001A000000}"/>
  </cellStyles>
  <dxfs count="11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numFmt numFmtId="168" formatCode="#,##0.00\ [$EUR]"/>
    </dxf>
    <dxf>
      <alignment horizontal="general" vertical="center" textRotation="0" wrapText="1" indent="0" justifyLastLine="0" shrinkToFit="0" readingOrder="0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Pakalpojuma rēķins" pivot="0" count="4" xr9:uid="{00000000-0011-0000-FFFF-FFFF00000000}">
      <tableStyleElement type="wholeTable" dxfId="10"/>
      <tableStyleElement type="headerRow" dxfId="9"/>
      <tableStyleElement type="totalRow" dxfId="8"/>
      <tableStyleElement type="la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lient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kalpojuma r&#275;&#311;in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Bultiņa: 1. piecstūris" descr="Atlasiet, lai pārietu uz darblapu Klienti">
          <a:hlinkClick xmlns:r="http://schemas.openxmlformats.org/officeDocument/2006/relationships" r:id="rId1" tooltip="Atlasiet, lai pārietu uz darblapu Klienti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lv" sz="1100"/>
            <a:t>Klienti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51858</xdr:colOff>
      <xdr:row>0</xdr:row>
      <xdr:rowOff>103717</xdr:rowOff>
    </xdr:from>
    <xdr:to>
      <xdr:col>12</xdr:col>
      <xdr:colOff>1818217</xdr:colOff>
      <xdr:row>0</xdr:row>
      <xdr:rowOff>503767</xdr:rowOff>
    </xdr:to>
    <xdr:sp macro="" textlink="">
      <xdr:nvSpPr>
        <xdr:cNvPr id="2" name="Bultiņa: 1. piecstūris" descr="Atlasiet, lai pārietu uz darblapu Klienti">
          <a:hlinkClick xmlns:r="http://schemas.openxmlformats.org/officeDocument/2006/relationships" r:id="rId1" tooltip="Atlasiet, lai dotos uz darblapu Pakalpojuma rēķins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501533" y="103717"/>
          <a:ext cx="1766359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lv" sz="1100">
              <a:solidFill>
                <a:schemeClr val="bg1"/>
              </a:solidFill>
            </a:rPr>
            <a:t>Pakalpojuma rēķins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ēķinaElementi" displayName="RēķinaElementi" ref="B9:H15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DATUMS" totalsRowLabel="Kopsumma" dataCellStyle="Līdzināt pa kreisi"/>
    <tableColumn id="2" xr3:uid="{00000000-0010-0000-0000-000002000000}" name="APRAKSTS" totalsRowDxfId="4"/>
    <tableColumn id="3" xr3:uid="{00000000-0010-0000-0000-000003000000}" name="STUNDAS LIKME" dataCellStyle="Valūta"/>
    <tableColumn id="4" xr3:uid="{00000000-0010-0000-0000-000004000000}" name="STUNDAS"/>
    <tableColumn id="1" xr3:uid="{00000000-0010-0000-0000-000001000000}" name="FIKSĒTA MAKSA"/>
    <tableColumn id="5" xr3:uid="{00000000-0010-0000-0000-000005000000}" name="ATLAIDE"/>
    <tableColumn id="6" xr3:uid="{00000000-0010-0000-0000-000006000000}" name="KOPĀ" totalsRowFunction="sum" totalsRowDxfId="3">
      <calculatedColumnFormula>IF(OR(RēķinaElementi[[#This Row],[FIKSĒTA MAKSA]]&lt;&gt;"",AND(RēķinaElementi[[#This Row],[STUNDAS LIKME]]&lt;&gt;"",RēķinaElementi[[#This Row],[STUNDAS]]&lt;&gt;"")),(RēķinaElementi[[#This Row],[STUNDAS LIKME]]*RēķinaElementi[[#This Row],[STUNDAS]])+RēķinaElementi[[#This Row],[FIKSĒTA MAKSA]]-RēķinaElementi[[#This Row],[ATLAIDE]],"")</calculatedColumnFormula>
    </tableColumn>
  </tableColumns>
  <tableStyleInfo name="Pakalpojuma rēķin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datumu, aprakstu, stundas likmi, stundas, fiksēto maksu un atlaidi. Kopsumma tiek aprēķināta automātisk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lientuSaraksts" displayName="KlientuSaraksts" ref="B2:K4">
  <autoFilter ref="B2:K4" xr:uid="{00000000-0009-0000-0100-000001000000}"/>
  <tableColumns count="10">
    <tableColumn id="2" xr3:uid="{00000000-0010-0000-0100-000002000000}" name="Uzņēmuma nosaukums" dataDxfId="2" dataCellStyle="Līdzināt pa kreisi"/>
    <tableColumn id="3" xr3:uid="{00000000-0010-0000-0100-000003000000}" name="Kontaktpersonas vārds"/>
    <tableColumn id="4" xr3:uid="{00000000-0010-0000-0100-000004000000}" name="Adrese"/>
    <tableColumn id="1" xr3:uid="{00000000-0010-0000-0100-000001000000}" name="Adreses 2. rindiņa"/>
    <tableColumn id="5" xr3:uid="{00000000-0010-0000-0100-000005000000}" name="Pilsēta"/>
    <tableColumn id="6" xr3:uid="{00000000-0010-0000-0100-000006000000}" name="Novads"/>
    <tableColumn id="7" xr3:uid="{00000000-0010-0000-0100-000007000000}" name="Pasta indekss" dataCellStyle="Pasta indekss"/>
    <tableColumn id="8" xr3:uid="{00000000-0010-0000-0100-000008000000}" name="Tālrunis" dataDxfId="1" dataCellStyle="Tālrunis"/>
    <tableColumn id="10" xr3:uid="{00000000-0010-0000-0100-00000A000000}" name="E-pasts" dataCellStyle="Hipersaite"/>
    <tableColumn id="11" xr3:uid="{00000000-0010-0000-0100-00000B000000}" name="Fakss" dataDxfId="0" dataCellStyle="Tālrunis"/>
  </tableColumns>
  <tableStyleInfo name="Pakalpojuma rēķin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klienta informāciju, piemēram, uzņēmuma nosaukumu, kontaktpersonas vārdu, adresi, tālruni un faksa numuru Pievienojiet jaunas rindas un kolonnas papildu ierakstiem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lv-lv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lientuserviss@tailspintoy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ntra@contoso.com" TargetMode="External"/><Relationship Id="rId1" Type="http://schemas.openxmlformats.org/officeDocument/2006/relationships/hyperlink" Target="mailto:alfons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4.875" customWidth="1"/>
    <col min="3" max="3" width="30" bestFit="1" customWidth="1"/>
    <col min="4" max="4" width="22.125" customWidth="1"/>
    <col min="5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9"/>
      <c r="B1" s="1" t="s">
        <v>0</v>
      </c>
      <c r="C1" s="1"/>
      <c r="D1" s="1"/>
      <c r="E1" s="1"/>
      <c r="F1" s="1"/>
      <c r="G1" s="26" t="s">
        <v>24</v>
      </c>
      <c r="H1" s="28">
        <v>34567</v>
      </c>
      <c r="J1" s="38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6" t="s">
        <v>25</v>
      </c>
      <c r="H2" s="12">
        <f ca="1">TODAY()</f>
        <v>43215</v>
      </c>
    </row>
    <row r="3" spans="1:10" ht="30" customHeight="1" x14ac:dyDescent="0.3">
      <c r="A3" s="9"/>
      <c r="B3" s="15" t="s">
        <v>2</v>
      </c>
      <c r="C3" s="22" t="s">
        <v>8</v>
      </c>
      <c r="D3" s="23" t="s">
        <v>15</v>
      </c>
      <c r="E3" s="44" t="s">
        <v>20</v>
      </c>
      <c r="F3" s="45"/>
      <c r="G3" s="27" t="s">
        <v>26</v>
      </c>
      <c r="H3" s="14">
        <f ca="1">TODAY()+30</f>
        <v>43245</v>
      </c>
    </row>
    <row r="4" spans="1:10" ht="30" customHeight="1" x14ac:dyDescent="0.3">
      <c r="A4" s="9"/>
      <c r="B4" s="15" t="s">
        <v>3</v>
      </c>
      <c r="C4" s="22" t="s">
        <v>9</v>
      </c>
      <c r="D4" s="29" t="s">
        <v>16</v>
      </c>
      <c r="E4" s="44" t="s">
        <v>21</v>
      </c>
      <c r="F4" s="45"/>
      <c r="G4" s="42"/>
      <c r="H4" s="43"/>
    </row>
    <row r="5" spans="1:10" ht="30" customHeight="1" x14ac:dyDescent="0.3">
      <c r="A5" s="9"/>
      <c r="B5" s="4" t="s">
        <v>4</v>
      </c>
      <c r="C5" s="11" t="s">
        <v>10</v>
      </c>
      <c r="D5" s="24" t="s">
        <v>8</v>
      </c>
      <c r="E5" s="10" t="str">
        <f>VLOOKUP(RēķinaNosaukums,KlientuSaraksts[],8,FALSE)</f>
        <v>25550178</v>
      </c>
      <c r="F5" s="11"/>
      <c r="G5" s="16" t="s">
        <v>27</v>
      </c>
      <c r="H5" s="16"/>
    </row>
    <row r="6" spans="1:10" ht="30" customHeight="1" x14ac:dyDescent="0.3">
      <c r="A6" s="9"/>
      <c r="B6" s="47" t="s">
        <v>5</v>
      </c>
      <c r="C6" s="11" t="str">
        <f>VLOOKUP(RēķinaNosaukums,KlientuSaraksts[],3,FALSE)</f>
        <v>Ķiršu iela 345</v>
      </c>
      <c r="D6" s="24" t="s">
        <v>9</v>
      </c>
      <c r="E6" s="10" t="str">
        <f>VLOOKUP(RēķinaNosaukums,KlientuSaraksts[],10,FALSE)</f>
        <v>25550124</v>
      </c>
      <c r="F6" s="13"/>
      <c r="G6" s="46" t="s">
        <v>28</v>
      </c>
      <c r="H6" s="46"/>
    </row>
    <row r="7" spans="1:10" ht="30" customHeight="1" x14ac:dyDescent="0.3">
      <c r="A7" s="9"/>
      <c r="B7" s="47"/>
      <c r="C7" s="11" t="str">
        <f>IF(VLOOKUP(RēķinaNosaukums,KlientuSaraksts[],4,FALSE)&lt;&gt;"",VLOOKUP(RēķinaNosaukums,KlientuSaraksts[],4,FALSE),IF(VLOOKUP(RēķinaNosaukums,KlientuSaraksts[],5,FALSE)&lt;&gt;"",CONCATENATE(VLOOKUP(RēķinaNosaukums,KlientuSaraksts[],5,FALSE),", ",VLOOKUP(RēķinaNosaukums,KlientuSaraksts[],6,FALSE)," ",VLOOKUP(RēķinaNosaukums,KlientuSaraksts[],7,FALSE)),CONCATENATE(VLOOKUP(RēķinaNosaukums,KlientuSaraksts[],6,FALSE)," ",VLOOKUP(RēķinaNosaukums,KlientuSaraksts[],7,FALSE))))</f>
        <v>Dzīvoklis nr. 12</v>
      </c>
      <c r="D7" s="24" t="s">
        <v>17</v>
      </c>
      <c r="E7" s="18" t="str">
        <f>VLOOKUP(RēķinaNosaukums,KlientuSaraksts[],9,FALSE)</f>
        <v>alfons@treyresearch.net</v>
      </c>
      <c r="F7" s="13"/>
      <c r="G7" s="46"/>
      <c r="H7" s="46"/>
    </row>
    <row r="8" spans="1:10" ht="30" customHeight="1" x14ac:dyDescent="0.3">
      <c r="A8" s="9"/>
      <c r="B8" s="47"/>
      <c r="C8" s="11" t="str">
        <f>IF(VLOOKUP(RēķinaNosaukums,KlientuSaraksts[],4,FALSE)="","",IF(VLOOKUP(RēķinaNosaukums,KlientuSaraksts[],5,FALSE)&lt;&gt;"",CONCATENATE(VLOOKUP(RēķinaNosaukums,KlientuSaraksts[],5,FALSE),", ",VLOOKUP(RēķinaNosaukums,KlientuSaraksts[],6,FALSE)," ",VLOOKUP(RēķinaNosaukums,KlientuSaraksts[],7,FALSE)),CONCATENATE(VLOOKUP(RēķinaNosaukums,KlientuSaraksts[],6,FALSE)," ",VLOOKUP(RēķinaNosaukums,KlientuSaraksts[],7,FALSE))))</f>
        <v>Valmiera, Salacgrīvas 12345</v>
      </c>
      <c r="D8" s="24" t="s">
        <v>18</v>
      </c>
      <c r="E8" s="11" t="str">
        <f>VLOOKUP(RēķinaNosaukums,KlientuSaraksts[],2,FALSE)</f>
        <v>Alfons Vītols</v>
      </c>
      <c r="F8" s="13"/>
      <c r="G8" s="46"/>
      <c r="H8" s="46"/>
    </row>
    <row r="9" spans="1:10" ht="30" customHeight="1" x14ac:dyDescent="0.3">
      <c r="A9" s="9"/>
      <c r="B9" s="20" t="s">
        <v>6</v>
      </c>
      <c r="C9" s="2" t="s">
        <v>11</v>
      </c>
      <c r="D9" s="21" t="s">
        <v>19</v>
      </c>
      <c r="E9" s="21" t="s">
        <v>22</v>
      </c>
      <c r="F9" s="21" t="s">
        <v>23</v>
      </c>
      <c r="G9" s="21" t="s">
        <v>29</v>
      </c>
      <c r="H9" s="35" t="s">
        <v>33</v>
      </c>
    </row>
    <row r="10" spans="1:10" ht="30" customHeight="1" x14ac:dyDescent="0.3">
      <c r="A10" s="9"/>
      <c r="B10" s="19">
        <f ca="1">TODAY()</f>
        <v>43215</v>
      </c>
      <c r="C10" s="2" t="s">
        <v>12</v>
      </c>
      <c r="D10" s="36">
        <v>100</v>
      </c>
      <c r="E10" s="21">
        <v>6</v>
      </c>
      <c r="F10" s="36"/>
      <c r="G10" s="36">
        <v>75</v>
      </c>
      <c r="H10" s="37">
        <f>IF(OR(RēķinaElementi[[#This Row],[FIKSĒTA MAKSA]]&lt;&gt;"",AND(RēķinaElementi[[#This Row],[STUNDAS LIKME]]&lt;&gt;"",RēķinaElementi[[#This Row],[STUNDAS]]&lt;&gt;"")),(RēķinaElementi[[#This Row],[STUNDAS LIKME]]*RēķinaElementi[[#This Row],[STUNDAS]])+RēķinaElementi[[#This Row],[FIKSĒTA MAKSA]]-RēķinaElementi[[#This Row],[ATLAIDE]],"")</f>
        <v>525</v>
      </c>
    </row>
    <row r="11" spans="1:10" ht="30" customHeight="1" x14ac:dyDescent="0.3">
      <c r="A11" s="9"/>
      <c r="B11" s="19">
        <f ca="1">TODAY()+1</f>
        <v>43216</v>
      </c>
      <c r="C11" s="2" t="s">
        <v>13</v>
      </c>
      <c r="D11" s="36">
        <v>75</v>
      </c>
      <c r="E11" s="21">
        <v>3</v>
      </c>
      <c r="F11" s="36"/>
      <c r="G11" s="36"/>
      <c r="H11" s="37">
        <f>IF(OR(RēķinaElementi[[#This Row],[FIKSĒTA MAKSA]]&lt;&gt;"",AND(RēķinaElementi[[#This Row],[STUNDAS LIKME]]&lt;&gt;"",RēķinaElementi[[#This Row],[STUNDAS]]&lt;&gt;"")),(RēķinaElementi[[#This Row],[STUNDAS LIKME]]*RēķinaElementi[[#This Row],[STUNDAS]])+RēķinaElementi[[#This Row],[FIKSĒTA MAKSA]]-RēķinaElementi[[#This Row],[ATLAIDE]],"")</f>
        <v>225</v>
      </c>
    </row>
    <row r="12" spans="1:10" ht="30" customHeight="1" x14ac:dyDescent="0.3">
      <c r="A12" s="9"/>
      <c r="B12" s="19">
        <f ca="1">TODAY()+2</f>
        <v>43217</v>
      </c>
      <c r="C12" s="2" t="s">
        <v>14</v>
      </c>
      <c r="D12" s="36"/>
      <c r="E12" s="21"/>
      <c r="F12" s="36">
        <v>275</v>
      </c>
      <c r="G12" s="36"/>
      <c r="H12" s="37">
        <f>IF(OR(RēķinaElementi[[#This Row],[FIKSĒTA MAKSA]]&lt;&gt;"",AND(RēķinaElementi[[#This Row],[STUNDAS LIKME]]&lt;&gt;"",RēķinaElementi[[#This Row],[STUNDAS]]&lt;&gt;"")),(RēķinaElementi[[#This Row],[STUNDAS LIKME]]*RēķinaElementi[[#This Row],[STUNDAS]])+RēķinaElementi[[#This Row],[FIKSĒTA MAKSA]]-RēķinaElementi[[#This Row],[ATLAIDE]],"")</f>
        <v>275</v>
      </c>
    </row>
    <row r="13" spans="1:10" ht="30" customHeight="1" x14ac:dyDescent="0.3">
      <c r="A13" s="9"/>
      <c r="B13" s="19"/>
      <c r="C13" s="2"/>
      <c r="D13" s="36"/>
      <c r="E13" s="21"/>
      <c r="F13" s="36"/>
      <c r="G13" s="36"/>
      <c r="H13" s="37" t="str">
        <f>IF(OR(RēķinaElementi[[#This Row],[FIKSĒTA MAKSA]]&lt;&gt;"",AND(RēķinaElementi[[#This Row],[STUNDAS LIKME]]&lt;&gt;"",RēķinaElementi[[#This Row],[STUNDAS]]&lt;&gt;"")),(RēķinaElementi[[#This Row],[STUNDAS LIKME]]*RēķinaElementi[[#This Row],[STUNDAS]])+RēķinaElementi[[#This Row],[FIKSĒTA MAKSA]]-RēķinaElementi[[#This Row],[ATLAIDE]],"")</f>
        <v/>
      </c>
    </row>
    <row r="14" spans="1:10" ht="30" customHeight="1" x14ac:dyDescent="0.3">
      <c r="A14" s="9"/>
      <c r="B14" s="19"/>
      <c r="C14" s="2"/>
      <c r="D14" s="36"/>
      <c r="E14" s="21"/>
      <c r="F14" s="36"/>
      <c r="G14" s="36"/>
      <c r="H14" s="37" t="str">
        <f>IF(OR(RēķinaElementi[[#This Row],[FIKSĒTA MAKSA]]&lt;&gt;"",AND(RēķinaElementi[[#This Row],[STUNDAS LIKME]]&lt;&gt;"",RēķinaElementi[[#This Row],[STUNDAS]]&lt;&gt;"")),(RēķinaElementi[[#This Row],[STUNDAS LIKME]]*RēķinaElementi[[#This Row],[STUNDAS]])+RēķinaElementi[[#This Row],[FIKSĒTA MAKSA]]-RēķinaElementi[[#This Row],[ATLAIDE]],"")</f>
        <v/>
      </c>
    </row>
    <row r="15" spans="1:10" ht="30" customHeight="1" x14ac:dyDescent="0.3">
      <c r="A15" s="9"/>
      <c r="B15" s="19"/>
      <c r="C15" s="2"/>
      <c r="D15" s="36"/>
      <c r="E15" s="21"/>
      <c r="F15" s="36"/>
      <c r="G15" s="36"/>
      <c r="H15" s="37" t="str">
        <f>IF(OR(RēķinaElementi[[#This Row],[FIKSĒTA MAKSA]]&lt;&gt;"",AND(RēķinaElementi[[#This Row],[STUNDAS LIKME]]&lt;&gt;"",RēķinaElementi[[#This Row],[STUNDAS]]&lt;&gt;"")),(RēķinaElementi[[#This Row],[STUNDAS LIKME]]*RēķinaElementi[[#This Row],[STUNDAS]])+RēķinaElementi[[#This Row],[FIKSĒTA MAKSA]]-RēķinaElementi[[#This Row],[ATLAIDE]],"")</f>
        <v/>
      </c>
    </row>
    <row r="16" spans="1:10" ht="30" customHeight="1" x14ac:dyDescent="0.3">
      <c r="A16" s="9"/>
      <c r="B16" s="40"/>
      <c r="C16" s="40"/>
      <c r="D16" s="40"/>
      <c r="E16" s="40"/>
      <c r="F16" s="40"/>
      <c r="G16" s="32" t="s">
        <v>30</v>
      </c>
      <c r="H16" s="34">
        <f>SUM(RēķinaElementi[KOPĀ])</f>
        <v>1025</v>
      </c>
    </row>
    <row r="17" spans="1:8" ht="30" customHeight="1" x14ac:dyDescent="0.3">
      <c r="A17" s="9"/>
      <c r="B17" s="40" t="str">
        <f>"Visi čeki ir jāsamaksā uzņēmumam "&amp;UzņēmumaNosaukums&amp;"."</f>
        <v>Visi čeki ir jāsamaksā uzņēmumam Grafiskā dizaina institūts.</v>
      </c>
      <c r="C17" s="40"/>
      <c r="D17" s="40"/>
      <c r="E17" s="40"/>
      <c r="F17" s="40"/>
      <c r="G17" s="17" t="s">
        <v>31</v>
      </c>
      <c r="H17" s="30">
        <v>200</v>
      </c>
    </row>
    <row r="18" spans="1:8" ht="30" customHeight="1" x14ac:dyDescent="0.3">
      <c r="A18" s="9"/>
      <c r="B18" s="41" t="s">
        <v>7</v>
      </c>
      <c r="C18" s="41"/>
      <c r="D18" s="41"/>
      <c r="E18" s="41"/>
      <c r="F18" s="41"/>
      <c r="G18" s="39" t="s">
        <v>32</v>
      </c>
      <c r="H18" s="33">
        <f>RēķinaStarpsumma-Depozīts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6" priority="2">
      <formula>$E3&lt;&gt;""</formula>
    </cfRule>
  </conditionalFormatting>
  <conditionalFormatting sqref="E7">
    <cfRule type="expression" dxfId="5" priority="1">
      <formula>$E$7&lt;&gt;""</formula>
    </cfRule>
  </conditionalFormatting>
  <dataValidations xWindow="872" yWindow="452" count="49">
    <dataValidation type="list" errorStyle="warning" allowBlank="1" showInputMessage="1" showErrorMessage="1" error="Sarakstā atlasiet klienta vārdu. Atlasiet ATCELT, nospiediet taustiņu kombināciju ALT+lejupvērstā bultiņa, lai atvērtu nolaižamo sarakstu, un pēc tam nospiediet taustiņu ENTER, lai veiktu atlasi" prompt="Šajā šūnā atlasiet klienta vārdu. Nospiediet taustiņu kombināciju ALT+lejupvērstā bultiņa, lai atvērtu nolaižamo sarakstu, pēc tam nospiediet taustiņu ENTER, lai veiktu atlasi. Lai izvērstu atlases sarakstu, klientu darblapā pievienojiet papildu klientus" sqref="C5" xr:uid="{00000000-0002-0000-0000-000000000000}">
      <formula1>KlientaUzmeklēšana</formula1>
    </dataValidation>
    <dataValidation allowBlank="1" showInputMessage="1" showErrorMessage="1" prompt="Šajā darbgrāmatā izveidojiet pakalpojuma rēķinu. Ievadiet uzņēmuma un rēķina informāciju šajā darblapā un klientu informāciju darblapā Klienti. Lai pārietu uz darblapu Klienti, atlasiet šūnu J1" sqref="A1" xr:uid="{00000000-0002-0000-0000-000001000000}"/>
    <dataValidation allowBlank="1" showInputMessage="1" showErrorMessage="1" prompt="Šajā šūnā ir šīs darblapas nosaukums. Ievadiet uzņēmuma nosaukumu šūnā zemāk. Ievadiet rēķina numuru, rēķina datumu un izpildes datumu šūnās H1, H2 un H3" sqref="B1" xr:uid="{00000000-0002-0000-0000-000002000000}"/>
    <dataValidation allowBlank="1" showInputMessage="1" showErrorMessage="1" prompt="Šajā šūnā ievadiet rēķina izrakstītāja uzņēmuma nosaukumu, rēķina izrakstītāja uzņēmuma informāciju šūnās B3-E4, kā arī rēķina informāciju tabulā, sākot no šūnas B9" sqref="B2" xr:uid="{00000000-0002-0000-0000-000003000000}"/>
    <dataValidation allowBlank="1" showInputMessage="1" showErrorMessage="1" prompt="Šajā šūnā ievadiet rēķinu izrakstošā uzņēmuma adresi" sqref="B3" xr:uid="{00000000-0002-0000-0000-000004000000}"/>
    <dataValidation allowBlank="1" showInputMessage="1" showErrorMessage="1" prompt="Šajā šūnā ievadiet pilsētu, novadu un pasta indeksu" sqref="B4" xr:uid="{00000000-0002-0000-0000-000005000000}"/>
    <dataValidation allowBlank="1" showInputMessage="1" showErrorMessage="1" prompt="Šajā šūnā ievadiet rēķinu izrakstošā uzņēmuma tālruņa numuru" sqref="D3" xr:uid="{00000000-0002-0000-0000-000006000000}"/>
    <dataValidation allowBlank="1" showInputMessage="1" showErrorMessage="1" prompt="Šajā šūnā ievadiet rēķinu izrakstošā uzņēmuma faksa numuru" sqref="D4" xr:uid="{00000000-0002-0000-0000-000007000000}"/>
    <dataValidation allowBlank="1" showInputMessage="1" showErrorMessage="1" prompt="Šajā šūnā ievadiet rēķinu izrakstošā uzņēmuma e-pasta adresi" sqref="E3" xr:uid="{00000000-0002-0000-0000-000008000000}"/>
    <dataValidation allowBlank="1" showInputMessage="1" showErrorMessage="1" prompt="Šajā šūnā ievadiet rēķinu izrakstošā uzņēmuma tīmekļa vietnes adresi" sqref="E4" xr:uid="{00000000-0002-0000-0000-000009000000}"/>
    <dataValidation allowBlank="1" showInputMessage="1" showErrorMessage="1" prompt="Rēķina informācija tiek automātiski atjaunināts rindās no 5. līdz 8., pamatojoties uz izvēli šūnā pa labi. Ievadiet rēķina aprakstu šūnā G6" sqref="B5" xr:uid="{00000000-0002-0000-0000-00000A000000}"/>
    <dataValidation allowBlank="1" showInputMessage="1" showErrorMessage="1" prompt="Klienta adrese tiek automātiski atjaunināta šūnās C6-C8" sqref="B6:B8" xr:uid="{00000000-0002-0000-0000-00000B000000}"/>
    <dataValidation allowBlank="1" showInputMessage="1" showErrorMessage="1" prompt="Klienta adrese tiek automātiski atjaunināta šajā šūnā" sqref="C6" xr:uid="{00000000-0002-0000-0000-00000C000000}"/>
    <dataValidation allowBlank="1" showInputMessage="1" showErrorMessage="1" prompt="Klienta adreses 2. rindiņa tiek automātiski atjaunināta šajā šūnā" sqref="C7" xr:uid="{00000000-0002-0000-0000-00000D000000}"/>
    <dataValidation allowBlank="1" showInputMessage="1" showErrorMessage="1" prompt="Klienta adreses pilsēta, novads un pasta indekss tiek automātiski atjaunināts šajā šūnā" sqref="C8" xr:uid="{00000000-0002-0000-0000-00000E000000}"/>
    <dataValidation allowBlank="1" showInputMessage="1" showErrorMessage="1" prompt="Klienta tālruņa numurs tiek automātiski atjaunināts šūnā pa labi" sqref="D5" xr:uid="{00000000-0002-0000-0000-00000F000000}"/>
    <dataValidation allowBlank="1" showInputMessage="1" showErrorMessage="1" prompt="Klienta tālruņa numurs tiek automātiski atjaunināts šajā šūnā" sqref="E5" xr:uid="{00000000-0002-0000-0000-000010000000}"/>
    <dataValidation allowBlank="1" showInputMessage="1" showErrorMessage="1" prompt="Klienta faksa numurs tiek automātiski atjaunināts šūnā pa labi" sqref="D6" xr:uid="{00000000-0002-0000-0000-000011000000}"/>
    <dataValidation allowBlank="1" showInputMessage="1" showErrorMessage="1" prompt="Klienta faksa numurs tiek automātiski atjaunināts šajā šūnā" sqref="E6" xr:uid="{00000000-0002-0000-0000-000012000000}"/>
    <dataValidation allowBlank="1" showInputMessage="1" showErrorMessage="1" prompt="Klienta e-pasta adrese tiek automātiski atjaunināta šūnā pa labi" sqref="D7" xr:uid="{00000000-0002-0000-0000-000013000000}"/>
    <dataValidation allowBlank="1" showInputMessage="1" showErrorMessage="1" prompt="Klienta e-pasta adrese tiek automātiski atjaunināta šajā šūnā" sqref="E7" xr:uid="{00000000-0002-0000-0000-000014000000}"/>
    <dataValidation allowBlank="1" showInputMessage="1" showErrorMessage="1" prompt="Klienta kontaktpersonas vārds tiek automātiski atjaunināts šūnā pa labi" sqref="D8" xr:uid="{00000000-0002-0000-0000-000015000000}"/>
    <dataValidation allowBlank="1" showInputMessage="1" showErrorMessage="1" prompt="Klienta kontaktpersonas vārds tiek automātiski atjaunināts šajā šūnā" sqref="E8" xr:uid="{00000000-0002-0000-0000-000016000000}"/>
    <dataValidation allowBlank="1" showInputMessage="1" showErrorMessage="1" prompt="Šūnā pa labi ievadiet rēķina numuru" sqref="G1" xr:uid="{00000000-0002-0000-0000-000017000000}"/>
    <dataValidation allowBlank="1" showInputMessage="1" showErrorMessage="1" prompt="Šajā šūnā ievadiet rēķina numuru" sqref="H1" xr:uid="{00000000-0002-0000-0000-000018000000}"/>
    <dataValidation allowBlank="1" showInputMessage="1" showErrorMessage="1" prompt="Šūnā pa labi ievadiet rēķina datumu" sqref="G2" xr:uid="{00000000-0002-0000-0000-000019000000}"/>
    <dataValidation allowBlank="1" showInputMessage="1" showErrorMessage="1" prompt="Šajā šūnā ievadiet rēķina datumu" sqref="H2" xr:uid="{00000000-0002-0000-0000-00001A000000}"/>
    <dataValidation allowBlank="1" showInputMessage="1" showErrorMessage="1" prompt="Šūnā pa labi ievadiet izpildes datumu" sqref="G3" xr:uid="{00000000-0002-0000-0000-00001B000000}"/>
    <dataValidation allowBlank="1" showInputMessage="1" showErrorMessage="1" prompt="Šajā šūnā ievadiet izpildes datumu" sqref="H3" xr:uid="{00000000-0002-0000-0000-00001C000000}"/>
    <dataValidation allowBlank="1" showInputMessage="1" showErrorMessage="1" prompt="Ievadiet rēķina aprakstu šūnā zemāk" sqref="G5:H5" xr:uid="{00000000-0002-0000-0000-00001D000000}"/>
    <dataValidation allowBlank="1" showInputMessage="1" showErrorMessage="1" prompt="Šajā šūnā ievadiet rēķina aprakstu" sqref="G6:H8" xr:uid="{00000000-0002-0000-0000-00001E000000}"/>
    <dataValidation allowBlank="1" showInputMessage="1" showErrorMessage="1" prompt="Ievadiet datumu šajā kolonnā ar šo virsrakstu" sqref="B9" xr:uid="{00000000-0002-0000-0000-00001F000000}"/>
    <dataValidation allowBlank="1" showInputMessage="1" showErrorMessage="1" prompt="Ievadiet aprakstu šajā kolonnā ar šo virsrakstu" sqref="C9" xr:uid="{00000000-0002-0000-0000-000020000000}"/>
    <dataValidation allowBlank="1" showInputMessage="1" showErrorMessage="1" prompt="Ievadiet stundas likmi šajā kolonnā ar šo virsrakstu" sqref="D9" xr:uid="{00000000-0002-0000-0000-000021000000}"/>
    <dataValidation allowBlank="1" showInputMessage="1" showErrorMessage="1" prompt="Ievadiet stundas šajā kolonnā ar šo virsrakstu" sqref="E9" xr:uid="{00000000-0002-0000-0000-000022000000}"/>
    <dataValidation allowBlank="1" showInputMessage="1" showErrorMessage="1" prompt="Ievadiet fiksēto maksu šajā kolonnā ar šo virsrakstu" sqref="F9" xr:uid="{00000000-0002-0000-0000-000023000000}"/>
    <dataValidation allowBlank="1" showInputMessage="1" showErrorMessage="1" prompt="Ievadiet atlaidi šajā kolonnā ar šo virsrakstu" sqref="G9" xr:uid="{00000000-0002-0000-0000-000024000000}"/>
    <dataValidation allowBlank="1" showInputMessage="1" showErrorMessage="1" prompt="Kopsumma tiek automātiski aprēķināta šajā kolonnā ar šo virsrakstu" sqref="H9" xr:uid="{00000000-0002-0000-0000-000025000000}"/>
    <dataValidation allowBlank="1" showInputMessage="1" showErrorMessage="1" prompt="Rēķina starpsumma tiek automātiski aprēķināta šūnā pa labi" sqref="G16" xr:uid="{00000000-0002-0000-0000-000026000000}"/>
    <dataValidation allowBlank="1" showInputMessage="1" showErrorMessage="1" prompt="Rēķina starpsumma tiek automātiski aprēķināta šajā šūnā" sqref="H16" xr:uid="{00000000-0002-0000-0000-000027000000}"/>
    <dataValidation allowBlank="1" showInputMessage="1" showErrorMessage="1" prompt="Šūnā pa labi ievadiet depozīta summu" sqref="G17" xr:uid="{00000000-0002-0000-0000-000028000000}"/>
    <dataValidation allowBlank="1" showInputMessage="1" showErrorMessage="1" prompt="Šajā šūnā ievadiet depozīta summu" sqref="H17" xr:uid="{00000000-0002-0000-0000-000029000000}"/>
    <dataValidation allowBlank="1" showInputMessage="1" showErrorMessage="1" prompt="Apmaksas kopsumma tiek automātiski aprēķināta šūnā pa labi" sqref="G18" xr:uid="{00000000-0002-0000-0000-00002A000000}"/>
    <dataValidation allowBlank="1" showInputMessage="1" showErrorMessage="1" prompt="Šajā šūnā tiek automātiski aprēķināta apmaksas kopsumma" sqref="H18" xr:uid="{00000000-0002-0000-0000-00002B000000}"/>
    <dataValidation allowBlank="1" showInputMessage="1" showErrorMessage="1" prompt="Ievadiet dienu skaitu, kuru laikā kopsummai ir jāaizstāj pirmais &lt;#&gt; šajā šūnā, un ievadiet kavējuma maksas procentus otrajā &lt;#&gt;" sqref="B18:F18" xr:uid="{00000000-0002-0000-0000-00002C000000}"/>
    <dataValidation allowBlank="1" showInputMessage="1" showErrorMessage="1" prompt="Uzņēmuma nosaukums tiek automātiski pievienots šajā šūnā" sqref="B17:F17" xr:uid="{00000000-0002-0000-0000-00002D000000}"/>
    <dataValidation allowBlank="1" showInputMessage="1" showErrorMessage="1" prompt="Šūnā pa labi ievadiet rēķinu izrakstošā uzņēmuma tālruņa numuru" sqref="C3" xr:uid="{00000000-0002-0000-0000-00002E000000}"/>
    <dataValidation allowBlank="1" showInputMessage="1" showErrorMessage="1" prompt="Šūnā pa labi ievadiet rēķinu izrakstošā uzņēmuma faksa numuru" sqref="C4" xr:uid="{00000000-0002-0000-0000-00002F000000}"/>
    <dataValidation allowBlank="1" showInputMessage="1" showErrorMessage="1" prompt="Navigācijas saite uz darblapu Klienti. Šī šūna netiks izdrukāta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4:F4" r:id="rId3" tooltip="Atlasiet, lai dotos uz tīmekļa vietni" display="www.tailspintoys.com" xr:uid="{00000000-0004-0000-0000-000002000000}"/>
    <hyperlink ref="E3:F3" r:id="rId4" tooltip="Atlasiet, lai nosūtītu e-pasta ziņojumu" display="Klientuserviss@tailspintoys.com" xr:uid="{00000000-0004-0000-0000-000003000000}"/>
    <hyperlink ref="J1" location="Klienti!A1" tooltip="Atlasiet, lai pārietu uz darblapu Klienti" display="Klienti" xr:uid="{00000000-0004-0000-0000-000004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ignoredErrors>
    <ignoredError sqref="D3:D4" numberStoredAsText="1"/>
  </ignoredErrors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4" bestFit="1" customWidth="1"/>
    <col min="3" max="3" width="23.625" bestFit="1" customWidth="1"/>
    <col min="4" max="4" width="21.8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4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38" t="s">
        <v>61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51</v>
      </c>
      <c r="I2" s="6" t="s">
        <v>52</v>
      </c>
      <c r="J2" s="31" t="s">
        <v>55</v>
      </c>
      <c r="K2" s="6" t="s">
        <v>58</v>
      </c>
    </row>
    <row r="3" spans="2:13" ht="30" customHeight="1" x14ac:dyDescent="0.3">
      <c r="B3" s="8" t="s">
        <v>10</v>
      </c>
      <c r="C3" s="6" t="s">
        <v>38</v>
      </c>
      <c r="D3" s="6" t="s">
        <v>41</v>
      </c>
      <c r="E3" s="3" t="s">
        <v>44</v>
      </c>
      <c r="F3" s="6" t="s">
        <v>46</v>
      </c>
      <c r="G3" s="6" t="s">
        <v>49</v>
      </c>
      <c r="H3" s="7">
        <v>12345</v>
      </c>
      <c r="I3" s="48" t="s">
        <v>53</v>
      </c>
      <c r="J3" s="25" t="s">
        <v>56</v>
      </c>
      <c r="K3" s="48" t="s">
        <v>59</v>
      </c>
    </row>
    <row r="4" spans="2:13" ht="30" customHeight="1" x14ac:dyDescent="0.3">
      <c r="B4" s="8" t="s">
        <v>36</v>
      </c>
      <c r="C4" s="6" t="s">
        <v>39</v>
      </c>
      <c r="D4" s="6" t="s">
        <v>42</v>
      </c>
      <c r="E4" s="3"/>
      <c r="F4" s="6" t="s">
        <v>47</v>
      </c>
      <c r="G4" s="6" t="s">
        <v>50</v>
      </c>
      <c r="H4" s="7">
        <v>9876</v>
      </c>
      <c r="I4" s="48" t="s">
        <v>54</v>
      </c>
      <c r="J4" s="25" t="s">
        <v>57</v>
      </c>
      <c r="K4" s="48" t="s">
        <v>60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Šajā klientu darblapā ievadiet klientu informāciju. Ievadītā klientu informācija tiek izmantota rēķina darblapā. Atlasiet šūnu M1, lai dotos uz darblapu Pakalpojuma rēķins" sqref="A1" xr:uid="{00000000-0002-0000-0100-000000000000}"/>
    <dataValidation allowBlank="1" showInputMessage="1" showErrorMessage="1" prompt="Šajā šūnā ir šīs darblapas nosaukums" sqref="B1" xr:uid="{00000000-0002-0000-0100-000001000000}"/>
    <dataValidation allowBlank="1" showInputMessage="1" showErrorMessage="1" prompt="Ievadiet uzņēmuma nosaukumu šajā kolonnā zem šī virsraksta. Izmantojiet virsraksta filtrus, lai atrastu konkrētus ierakstus" sqref="B2" xr:uid="{00000000-0002-0000-0100-000002000000}"/>
    <dataValidation allowBlank="1" showInputMessage="1" showErrorMessage="1" prompt="Ievadiet kontaktpersonas vārdu un uzvārdu šajā kolonnā zem šī virsraksta" sqref="C2" xr:uid="{00000000-0002-0000-0100-000003000000}"/>
    <dataValidation allowBlank="1" showInputMessage="1" showErrorMessage="1" prompt="Šajā kolonnā zem šī virsraksta ievadiet adresi" sqref="D2" xr:uid="{00000000-0002-0000-0100-000004000000}"/>
    <dataValidation allowBlank="1" showInputMessage="1" showErrorMessage="1" prompt="Šajā kolonnā zem šī virsraksta ievadiet 2. adreses rindiņu" sqref="E2" xr:uid="{00000000-0002-0000-0100-000005000000}"/>
    <dataValidation allowBlank="1" showInputMessage="1" showErrorMessage="1" prompt="Ievadiet pilsētas nosaukumu šajā kolonnā zem šī virsraksta" sqref="F2" xr:uid="{00000000-0002-0000-0100-000006000000}"/>
    <dataValidation allowBlank="1" showInputMessage="1" showErrorMessage="1" prompt="Ievadiet novada nosaukumu šajā kolonnā zem šī virsraksta" sqref="G2" xr:uid="{00000000-0002-0000-0100-000007000000}"/>
    <dataValidation allowBlank="1" showInputMessage="1" showErrorMessage="1" prompt="Ievadiet pasta indeksu šajā kolonnā zem šī virsraksta" sqref="H2" xr:uid="{00000000-0002-0000-0100-000008000000}"/>
    <dataValidation allowBlank="1" showInputMessage="1" showErrorMessage="1" prompt="Ievadiet tālruņa numuru šajā kolonnā zem šī virsraksta" sqref="I2" xr:uid="{00000000-0002-0000-0100-000009000000}"/>
    <dataValidation allowBlank="1" showInputMessage="1" showErrorMessage="1" prompt="Šajā kolonnā ar šo virsrakstu ievadiet e-pasta adresi" sqref="J2" xr:uid="{00000000-0002-0000-0100-00000A000000}"/>
    <dataValidation allowBlank="1" showInputMessage="1" showErrorMessage="1" prompt="Ievadiet faksa numuru šajā kolonnā zem šī virsraksta" sqref="K2" xr:uid="{00000000-0002-0000-0100-00000B000000}"/>
    <dataValidation allowBlank="1" showInputMessage="1" showErrorMessage="1" prompt="Navigācijas saite uz darblapu Pakalpojuma rēķins. Šī šūna netiks izdrukāta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'Pakalpojuma rēķins'!A1" tooltip="Atlasiet, lai dotos uz darblapu Pakalpojuma rēķins" display="Pakalpojuma rēķins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I3:I4 K3:K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16</vt:i4>
      </vt:variant>
    </vt:vector>
  </HeadingPairs>
  <TitlesOfParts>
    <vt:vector size="18" baseType="lpstr">
      <vt:lpstr>Pakalpojuma rēķins</vt:lpstr>
      <vt:lpstr>Klienti</vt:lpstr>
      <vt:lpstr>Depozīts</vt:lpstr>
      <vt:lpstr>Klienti!Drukas_apgabals</vt:lpstr>
      <vt:lpstr>'Pakalpojuma rēķins'!Drukas_apgabals</vt:lpstr>
      <vt:lpstr>Klienti!Drukāt_virsrakstus</vt:lpstr>
      <vt:lpstr>'Pakalpojuma rēķins'!Drukāt_virsrakstus</vt:lpstr>
      <vt:lpstr>KlientaUzmeklēšana</vt:lpstr>
      <vt:lpstr>KolonnasNosaukumaReģions1..G6.1</vt:lpstr>
      <vt:lpstr>KolonnasNosaukums1</vt:lpstr>
      <vt:lpstr>Nosaukums2</vt:lpstr>
      <vt:lpstr>RēķinaNosaukums</vt:lpstr>
      <vt:lpstr>RēķinaStarpsumma</vt:lpstr>
      <vt:lpstr>RindasNosaukumaReģions1..H3</vt:lpstr>
      <vt:lpstr>RindasNosaukumaReģions2..C8</vt:lpstr>
      <vt:lpstr>RindasNosaukumaReģions3..E8</vt:lpstr>
      <vt:lpstr>RindasNosaukumaReģions4..H18</vt:lpstr>
      <vt:lpstr>UzņēmumaNosaukums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2017-04-21T05:22:01Z</dcterms:created>
  <dcterms:modified xsi:type="dcterms:W3CDTF">2018-04-25T02:23:48Z</dcterms:modified>
</cp:coreProperties>
</file>