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4"/>
  <workbookPr filterPrivacy="1"/>
  <xr:revisionPtr revIDLastSave="0" documentId="13_ncr:1_{752FD0C5-B439-4269-A9AC-C5C5177F9E04}" xr6:coauthVersionLast="41" xr6:coauthVersionMax="41" xr10:uidLastSave="{00000000-0000-0000-0000-000000000000}"/>
  <bookViews>
    <workbookView xWindow="-120" yWindow="-120" windowWidth="28920" windowHeight="16110" xr2:uid="{00000000-000D-0000-FFFF-FFFF00000000}"/>
  </bookViews>
  <sheets>
    <sheet name="KAIP NAUDOTI ŠIĄ DARBAKNYGĘ" sheetId="3" r:id="rId1"/>
    <sheet name="ĮVERTINIMŲ ŽURNALAS" sheetId="1" r:id="rId2"/>
  </sheets>
  <definedNames>
    <definedName name="EilutėsPavadinimoSritis1..T5">'ĮVERTINIMŲ ŽURNALAS'!$G$3</definedName>
    <definedName name="EilutėsPavadinimoSritis2..W8">'ĮVERTINIMŲ ŽURNALAS'!$E$7</definedName>
    <definedName name="ĮvertinimųLentelė">'ĮVERTINIMŲ ŽURNALAS'!$H$3:$T$5</definedName>
    <definedName name="Pavadinimas1">Įvertinimai[[#Headers],[Mokinio vardas]]</definedName>
    <definedName name="PavadinimoSritis1..F20">'ĮVERTINIMŲ ŽURNALAS'!$B$17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D11" i="1" l="1"/>
  <c r="F11" i="1" l="1"/>
  <c r="E11" i="1"/>
  <c r="D12" i="1" l="1"/>
  <c r="D13" i="1"/>
  <c r="D14" i="1"/>
  <c r="D15" i="1"/>
  <c r="E15" i="1" l="1"/>
  <c r="F15" i="1"/>
  <c r="E14" i="1"/>
  <c r="F14" i="1"/>
  <c r="E12" i="1"/>
  <c r="F12" i="1"/>
  <c r="E13" i="1"/>
  <c r="F13" i="1"/>
  <c r="D18" i="1"/>
  <c r="E18" i="1" s="1"/>
  <c r="D19" i="1"/>
  <c r="E19" i="1" s="1"/>
  <c r="D20" i="1"/>
  <c r="E20" i="1" s="1"/>
  <c r="F18" i="1" l="1"/>
  <c r="F20" i="1"/>
  <c r="F19" i="1"/>
</calcChain>
</file>

<file path=xl/sharedStrings.xml><?xml version="1.0" encoding="utf-8"?>
<sst xmlns="http://schemas.openxmlformats.org/spreadsheetml/2006/main" count="123" uniqueCount="56">
  <si>
    <t>INSTRUKCIJOS</t>
  </si>
  <si>
    <r>
      <rPr>
        <b/>
        <sz val="11"/>
        <rFont val="Century Gothic"/>
        <family val="2"/>
        <scheme val="minor"/>
      </rPr>
      <t xml:space="preserve">Instrukcijos: </t>
    </r>
    <r>
      <rPr>
        <sz val="11"/>
        <color theme="6" tint="-0.249977111117893"/>
        <rFont val="Century Gothic"/>
        <family val="2"/>
        <scheme val="minor"/>
      </rPr>
      <t>Nepamirškite įrašyti įvertinimų atsarginių kopijų.</t>
    </r>
  </si>
  <si>
    <t>2. Keiskite įvertinimus ir GPSA lentelę atsižvelgdami į naudojamą vertinimo sistemą.</t>
  </si>
  <si>
    <t xml:space="preserve">3. Įveskite užduočių ar testų pavadinimus pradėdami nuo G7 langelio kartu su procentine reikšme (pvz., „Galutinis“ ir „50 %“). </t>
  </si>
  <si>
    <t>Naudokite komandą „Spausdinimo sritis“ meniu Puslapio maketas, jei norite pakeisti, kokia sritis bus išspausdinta.</t>
  </si>
  <si>
    <t xml:space="preserve">„Rezultatas“, „Ltr įvertinimas“ ir „GPA“ tampa tinkami rik užbaigus 100 % testų ir užduočių. </t>
  </si>
  <si>
    <t>Įveskite kiekvieną užduotį arba testą ir jo procentinę bendrojo įvertinimo dalį nuo G7 iki W8 langeliuose.</t>
  </si>
  <si>
    <t>MOKYKLOS PAVADINIMAS</t>
  </si>
  <si>
    <t>Mokytojo vardas ir pavardė</t>
  </si>
  <si>
    <t>Klasė / projektas</t>
  </si>
  <si>
    <t>Metai/semestras/ketvirtis</t>
  </si>
  <si>
    <t>Mokinio vardas</t>
  </si>
  <si>
    <t>Klasės suvestinė</t>
  </si>
  <si>
    <t xml:space="preserve"> Vidurkis</t>
  </si>
  <si>
    <t xml:space="preserve"> Aukščiausias įvertinimas</t>
  </si>
  <si>
    <t xml:space="preserve"> Žemiausias įvertinimas</t>
  </si>
  <si>
    <t>Mokinio ID</t>
  </si>
  <si>
    <t>Rezultatas</t>
  </si>
  <si>
    <t>Užduoties ar testo pavadinimas</t>
  </si>
  <si>
    <t>Procentinė reikšmė (turėtų būti lygi 100 %)</t>
  </si>
  <si>
    <t>Ltr vertinimas</t>
  </si>
  <si>
    <t>GPA</t>
  </si>
  <si>
    <t>6stulpelis</t>
  </si>
  <si>
    <t/>
  </si>
  <si>
    <t>F</t>
  </si>
  <si>
    <t>7Stulpelis</t>
  </si>
  <si>
    <t>D-</t>
  </si>
  <si>
    <t>8stulpelis</t>
  </si>
  <si>
    <t>D</t>
  </si>
  <si>
    <t>9stulpelis</t>
  </si>
  <si>
    <t>D+</t>
  </si>
  <si>
    <t>10stulpelis</t>
  </si>
  <si>
    <t>C-</t>
  </si>
  <si>
    <t>11stulpelis</t>
  </si>
  <si>
    <t>C</t>
  </si>
  <si>
    <t>12stulpelis</t>
  </si>
  <si>
    <t>C+</t>
  </si>
  <si>
    <t>13stulpelis</t>
  </si>
  <si>
    <t>B-</t>
  </si>
  <si>
    <t>14stulpelis</t>
  </si>
  <si>
    <t>B</t>
  </si>
  <si>
    <t>15stulpelis</t>
  </si>
  <si>
    <t>B+</t>
  </si>
  <si>
    <t>16stulpelis</t>
  </si>
  <si>
    <t>A-</t>
  </si>
  <si>
    <t>17stulpelis</t>
  </si>
  <si>
    <t>A</t>
  </si>
  <si>
    <t>18stulpelis</t>
  </si>
  <si>
    <t>A+</t>
  </si>
  <si>
    <t>19stulpelis</t>
  </si>
  <si>
    <t>20stulpelis</t>
  </si>
  <si>
    <t>21stulpelis</t>
  </si>
  <si>
    <t>22stulpelis</t>
  </si>
  <si>
    <r>
      <t>Naudodami ĮVERTINIMŲ ŽURNALAS darbalapį apskaičiuokite įvertinimus, kai kiekviena užduotis verta tam tikro taškų skaičiaus.</t>
    </r>
    <r>
      <rPr>
        <sz val="10"/>
        <color rgb="FF000000"/>
        <rFont val="Segoe UI"/>
        <family val="2"/>
      </rPr>
      <t xml:space="preserve"> </t>
    </r>
  </si>
  <si>
    <t xml:space="preserve">1. Įveskite mokyklos pavadinimas, klasės informaciją, mokinių bardus ir mokinių ID (pasirinktinai).   </t>
  </si>
  <si>
    <t>4. Užpildykite kiekvieno mokinio įvertinimą už kiekvieną užduotį ar testą. Automatiškai apskaičiuojami stulpeliai „Rezultatas“, „Ltr vertinimas“ ir „GPA“, tačiau juos galima perrašyti. Įvertinimai skaičiuojami taip, kad galutinis įvertinimas apskaičiuojamas tik įvedus visus vertinimus.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</si>
</sst>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5" x14ac:knownFonts="1">
    <font>
      <sz val="1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sz val="11"/>
      <name val="Century Gothic"/>
      <family val="2"/>
      <scheme val="minor"/>
    </font>
    <font>
      <i/>
      <sz val="11"/>
      <color theme="1" tint="0.34998626667073579"/>
      <name val="Century Gothic"/>
      <family val="2"/>
      <scheme val="minor"/>
    </font>
    <font>
      <sz val="11"/>
      <color theme="4" tint="-0.249977111117893"/>
      <name val="Century Gothic"/>
      <family val="2"/>
      <scheme val="minor"/>
    </font>
    <font>
      <b/>
      <sz val="11"/>
      <name val="Century Gothic"/>
      <family val="2"/>
      <scheme val="minor"/>
    </font>
    <font>
      <sz val="10"/>
      <color rgb="FF000000"/>
      <name val="Segoe UI"/>
      <family val="2"/>
    </font>
    <font>
      <sz val="11"/>
      <color theme="6" tint="-0.249977111117893"/>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b/>
      <sz val="11"/>
      <color theme="1"/>
      <name val="Century Gothic"/>
      <family val="2"/>
      <scheme val="minor"/>
    </font>
    <font>
      <sz val="11"/>
      <color theme="0"/>
      <name val="Century Gothic"/>
      <family val="2"/>
      <scheme val="minor"/>
    </font>
  </fonts>
  <fills count="3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theme="4"/>
      </top>
      <bottom/>
      <diagonal/>
    </border>
    <border>
      <left/>
      <right/>
      <top/>
      <bottom style="thin">
        <color theme="4"/>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wrapText="1"/>
    </xf>
    <xf numFmtId="0" fontId="4" fillId="0" borderId="6" applyNumberFormat="0" applyFill="0" applyProtection="0">
      <alignment horizontal="left"/>
    </xf>
    <xf numFmtId="0" fontId="5" fillId="0" borderId="0" applyNumberFormat="0" applyFill="0" applyProtection="0">
      <alignment horizontal="left"/>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6" fillId="0" borderId="8" applyNumberFormat="0" applyFill="0" applyAlignment="0" applyProtection="0"/>
    <xf numFmtId="0" fontId="8" fillId="4" borderId="7" applyNumberFormat="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9" applyNumberFormat="0" applyAlignment="0" applyProtection="0"/>
    <xf numFmtId="0" fontId="19" fillId="9" borderId="10" applyNumberFormat="0" applyAlignment="0" applyProtection="0"/>
    <xf numFmtId="0" fontId="20" fillId="9" borderId="9" applyNumberFormat="0" applyAlignment="0" applyProtection="0"/>
    <xf numFmtId="0" fontId="21" fillId="0" borderId="11" applyNumberFormat="0" applyFill="0" applyAlignment="0" applyProtection="0"/>
    <xf numFmtId="0" fontId="7" fillId="10" borderId="12" applyNumberFormat="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9">
    <xf numFmtId="0" fontId="0" fillId="0" borderId="0" xfId="0">
      <alignment wrapText="1"/>
    </xf>
    <xf numFmtId="0" fontId="4" fillId="0" borderId="6" xfId="1">
      <alignment horizontal="left"/>
    </xf>
    <xf numFmtId="0" fontId="10" fillId="3" borderId="3" xfId="0" applyFont="1" applyFill="1" applyBorder="1">
      <alignment wrapText="1"/>
    </xf>
    <xf numFmtId="9" fontId="10" fillId="3" borderId="3" xfId="0" applyNumberFormat="1" applyFont="1" applyFill="1" applyBorder="1" applyAlignment="1">
      <alignment horizontal="left"/>
    </xf>
    <xf numFmtId="0" fontId="10" fillId="0" borderId="0" xfId="0" applyFont="1">
      <alignment wrapText="1"/>
    </xf>
    <xf numFmtId="0" fontId="10" fillId="0" borderId="0" xfId="0" applyFont="1" applyAlignment="1">
      <alignment horizontal="left"/>
    </xf>
    <xf numFmtId="0" fontId="10" fillId="3" borderId="4" xfId="0" applyFont="1" applyFill="1" applyBorder="1">
      <alignment wrapText="1"/>
    </xf>
    <xf numFmtId="0" fontId="10" fillId="3" borderId="4" xfId="0" applyFont="1" applyFill="1" applyBorder="1" applyAlignment="1">
      <alignment horizontal="left"/>
    </xf>
    <xf numFmtId="0" fontId="3" fillId="3" borderId="2" xfId="0" applyFont="1" applyFill="1" applyBorder="1">
      <alignment wrapText="1"/>
    </xf>
    <xf numFmtId="168" fontId="3" fillId="3" borderId="2" xfId="0" applyNumberFormat="1" applyFont="1" applyFill="1" applyBorder="1">
      <alignment wrapText="1"/>
    </xf>
    <xf numFmtId="0" fontId="7" fillId="2" borderId="2" xfId="0" applyFont="1" applyFill="1" applyBorder="1">
      <alignment wrapText="1"/>
    </xf>
    <xf numFmtId="0" fontId="3" fillId="3" borderId="5" xfId="0" applyFont="1" applyFill="1" applyBorder="1">
      <alignment wrapText="1"/>
    </xf>
    <xf numFmtId="168" fontId="3" fillId="3" borderId="5" xfId="0" applyNumberFormat="1" applyFont="1" applyFill="1" applyBorder="1">
      <alignment wrapText="1"/>
    </xf>
    <xf numFmtId="0" fontId="3" fillId="0" borderId="2" xfId="0" applyFont="1" applyBorder="1">
      <alignment wrapText="1"/>
    </xf>
    <xf numFmtId="168" fontId="3" fillId="0" borderId="2" xfId="0" applyNumberFormat="1" applyFont="1" applyBorder="1">
      <alignment wrapText="1"/>
    </xf>
    <xf numFmtId="0" fontId="2" fillId="3" borderId="2" xfId="0" applyFont="1" applyFill="1" applyBorder="1">
      <alignment wrapText="1"/>
    </xf>
    <xf numFmtId="0" fontId="0" fillId="0" borderId="0" xfId="0" applyAlignment="1">
      <alignment vertical="center" wrapText="1"/>
    </xf>
    <xf numFmtId="0" fontId="6" fillId="0" borderId="0" xfId="11" applyAlignment="1">
      <alignment horizontal="center" vertical="center" wrapText="1"/>
    </xf>
    <xf numFmtId="168" fontId="0" fillId="0" borderId="0" xfId="0" applyNumberFormat="1">
      <alignment wrapText="1"/>
    </xf>
    <xf numFmtId="0" fontId="5" fillId="0" borderId="0" xfId="2">
      <alignment horizontal="left"/>
    </xf>
    <xf numFmtId="0" fontId="5" fillId="0" borderId="0" xfId="2" applyAlignment="1">
      <alignment horizontal="left" vertical="center"/>
    </xf>
    <xf numFmtId="0" fontId="0" fillId="0" borderId="0" xfId="0" applyAlignment="1">
      <alignment horizontal="right"/>
    </xf>
    <xf numFmtId="0" fontId="0" fillId="0" borderId="0" xfId="0" applyAlignment="1">
      <alignment horizontal="right" vertical="center"/>
    </xf>
    <xf numFmtId="0" fontId="7" fillId="2" borderId="1" xfId="0" applyFont="1" applyFill="1" applyBorder="1">
      <alignment wrapText="1"/>
    </xf>
    <xf numFmtId="0" fontId="7" fillId="2" borderId="2" xfId="0" applyFont="1" applyFill="1" applyBorder="1">
      <alignment wrapText="1"/>
    </xf>
    <xf numFmtId="0" fontId="3" fillId="3" borderId="2" xfId="0" applyFont="1" applyFill="1" applyBorder="1">
      <alignment wrapText="1"/>
    </xf>
    <xf numFmtId="0" fontId="3" fillId="0" borderId="2" xfId="0" applyFont="1" applyBorder="1">
      <alignment wrapText="1"/>
    </xf>
    <xf numFmtId="0" fontId="3" fillId="3" borderId="5" xfId="0" applyFont="1" applyFill="1" applyBorder="1">
      <alignment wrapText="1"/>
    </xf>
    <xf numFmtId="0" fontId="0" fillId="0" borderId="0" xfId="0">
      <alignment wrapText="1"/>
    </xf>
  </cellXfs>
  <cellStyles count="47">
    <cellStyle name="1 antraštė" xfId="1" builtinId="16" customBuiltin="1"/>
    <cellStyle name="2 antraštė" xfId="2" builtinId="17" customBuiltin="1"/>
    <cellStyle name="20% – paryškinimas 1" xfId="24" builtinId="30" customBuiltin="1"/>
    <cellStyle name="20% – paryškinimas 2" xfId="28" builtinId="34" customBuiltin="1"/>
    <cellStyle name="20% – paryškinimas 3" xfId="32" builtinId="38" customBuiltin="1"/>
    <cellStyle name="20% – paryškinimas 4" xfId="36" builtinId="42" customBuiltin="1"/>
    <cellStyle name="20% – paryškinimas 5" xfId="40" builtinId="46" customBuiltin="1"/>
    <cellStyle name="20% – paryškinimas 6" xfId="44" builtinId="50" customBuiltin="1"/>
    <cellStyle name="3 antraštė" xfId="8" builtinId="18" customBuiltin="1"/>
    <cellStyle name="4 antraštė" xfId="11" builtinId="19" customBuiltin="1"/>
    <cellStyle name="40% – paryškinimas 1" xfId="25" builtinId="31" customBuiltin="1"/>
    <cellStyle name="40% – paryškinimas 2" xfId="29" builtinId="35" customBuiltin="1"/>
    <cellStyle name="40% – paryškinimas 3" xfId="33" builtinId="39" customBuiltin="1"/>
    <cellStyle name="40% – paryškinimas 4" xfId="37" builtinId="43" customBuiltin="1"/>
    <cellStyle name="40% – paryškinimas 5" xfId="41" builtinId="47" customBuiltin="1"/>
    <cellStyle name="40% – paryškinimas 6" xfId="45" builtinId="51" customBuiltin="1"/>
    <cellStyle name="60% – paryškinimas 1" xfId="26" builtinId="32" customBuiltin="1"/>
    <cellStyle name="60% – paryškinimas 2" xfId="30" builtinId="36" customBuiltin="1"/>
    <cellStyle name="60% – paryškinimas 3" xfId="34" builtinId="40" customBuiltin="1"/>
    <cellStyle name="60% – paryškinimas 4" xfId="38" builtinId="44" customBuiltin="1"/>
    <cellStyle name="60% – paryškinimas 5" xfId="42" builtinId="48" customBuiltin="1"/>
    <cellStyle name="60% – paryškinimas 6" xfId="46" builtinId="52" customBuiltin="1"/>
    <cellStyle name="Aiškinamasis tekstas" xfId="10" builtinId="53" customBuiltin="1"/>
    <cellStyle name="Blogas" xfId="14" builtinId="27" customBuiltin="1"/>
    <cellStyle name="Geras" xfId="13" builtinId="26" customBuiltin="1"/>
    <cellStyle name="Įprastas" xfId="0" builtinId="0" customBuiltin="1"/>
    <cellStyle name="Įspėjimo tekstas" xfId="21" builtinId="11" customBuiltin="1"/>
    <cellStyle name="Išvestis" xfId="17" builtinId="21" customBuiltin="1"/>
    <cellStyle name="Įvestis" xfId="16" builtinId="20" customBuiltin="1"/>
    <cellStyle name="Kablelis" xfId="3" builtinId="3" customBuiltin="1"/>
    <cellStyle name="Kablelis [0]" xfId="4" builtinId="6" customBuiltin="1"/>
    <cellStyle name="Neutralus" xfId="15" builtinId="28" customBuiltin="1"/>
    <cellStyle name="Paryškinimas 1" xfId="23" builtinId="29" customBuiltin="1"/>
    <cellStyle name="Paryškinimas 2" xfId="27" builtinId="33" customBuiltin="1"/>
    <cellStyle name="Paryškinimas 3" xfId="31" builtinId="37" customBuiltin="1"/>
    <cellStyle name="Paryškinimas 4" xfId="35" builtinId="41" customBuiltin="1"/>
    <cellStyle name="Paryškinimas 5" xfId="39" builtinId="45" customBuiltin="1"/>
    <cellStyle name="Paryškinimas 6" xfId="43" builtinId="49" customBuiltin="1"/>
    <cellStyle name="Pastaba" xfId="9" builtinId="10" customBuiltin="1"/>
    <cellStyle name="Pavadinimas" xfId="12" builtinId="15" customBuiltin="1"/>
    <cellStyle name="Procentai" xfId="7" builtinId="5" customBuiltin="1"/>
    <cellStyle name="Skaičiavimas" xfId="18" builtinId="22" customBuiltin="1"/>
    <cellStyle name="Suma" xfId="22" builtinId="25" customBuiltin="1"/>
    <cellStyle name="Susietas langelis" xfId="19" builtinId="24" customBuiltin="1"/>
    <cellStyle name="Tikrinimo langelis" xfId="20" builtinId="23" customBuiltin="1"/>
    <cellStyle name="Valiuta" xfId="5" builtinId="4" customBuiltin="1"/>
    <cellStyle name="Valiuta [0]" xfId="6" builtinId="7" customBuiltin="1"/>
  </cellStyles>
  <dxfs count="40">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font>
        <b val="0"/>
        <i val="0"/>
        <strike val="0"/>
        <condense val="0"/>
        <extend val="0"/>
        <outline val="0"/>
        <shadow val="0"/>
        <u val="none"/>
        <vertAlign val="baseline"/>
        <sz val="10"/>
        <color theme="1"/>
        <name val="Century Gothic"/>
        <family val="2"/>
        <charset val="186"/>
        <scheme val="minor"/>
      </font>
    </dxf>
    <dxf>
      <numFmt numFmtId="168" formatCode="0.0%"/>
    </dxf>
    <dxf>
      <font>
        <b val="0"/>
        <i val="0"/>
        <strike val="0"/>
        <condense val="0"/>
        <extend val="0"/>
        <outline val="0"/>
        <shadow val="0"/>
        <u val="none"/>
        <vertAlign val="baseline"/>
        <sz val="10"/>
        <color theme="1"/>
        <name val="Century Gothic"/>
        <family val="2"/>
        <charset val="186"/>
        <scheme val="minor"/>
      </font>
    </dxf>
    <dxf>
      <font>
        <b val="0"/>
        <i val="0"/>
        <strike val="0"/>
        <condense val="0"/>
        <extend val="0"/>
        <outline val="0"/>
        <shadow val="0"/>
        <u val="none"/>
        <vertAlign val="baseline"/>
        <sz val="10"/>
        <color theme="1"/>
        <name val="Century Gothic"/>
        <family val="2"/>
        <charset val="186"/>
        <scheme val="minor"/>
      </font>
    </dxf>
    <dxf>
      <font>
        <strike val="0"/>
        <outline val="0"/>
        <shadow val="0"/>
        <u val="none"/>
        <vertAlign val="baseline"/>
        <sz val="11"/>
        <color theme="1"/>
        <name val="Century Gothic"/>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Įvertinimai" displayName="Įvertinimai" ref="B10:W15" totalsRowDxfId="39">
  <autoFilter ref="B10:W1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000-000001000000}" name="Mokinio vardas" totalsRowLabel="Suma" totalsRowDxfId="38"/>
    <tableColumn id="2" xr3:uid="{00000000-0010-0000-0000-000002000000}" name="Mokinio ID" totalsRowDxfId="37"/>
    <tableColumn id="3" xr3:uid="{00000000-0010-0000-0000-000003000000}" name="Rezultatas" dataDxfId="36">
      <calculatedColumnFormula>(IF(SUM(Įvertinimai[[#This Row],[6stulpelis]:[22stulpelis]]),ROUND(SUMPRODUCT($G$8:$W$8,Įvertinimai[[#This Row],[6stulpelis]:[22stulpelis]]),2),""))</calculatedColumnFormula>
    </tableColumn>
    <tableColumn id="4" xr3:uid="{00000000-0010-0000-0000-000004000000}" name="Ltr vertinimas" totalsRowDxfId="35">
      <calculatedColumnFormula>IF(Įvertinimai[[#This Row],[Rezultatas]]&lt;&gt;"",HLOOKUP(Įvertinimai[[#This Row],[Rezultatas]],ĮvertinimųLentelė,2),"")</calculatedColumnFormula>
    </tableColumn>
    <tableColumn id="5" xr3:uid="{00000000-0010-0000-0000-000005000000}" name="GPA" totalsRowDxfId="34">
      <calculatedColumnFormula>IF(Įvertinimai[[#This Row],[Rezultatas]]&lt;&gt;"",HLOOKUP(Įvertinimai[[#This Row],[Rezultatas]],ĮvertinimųLentelė,3),"")</calculatedColumnFormula>
    </tableColumn>
    <tableColumn id="6" xr3:uid="{00000000-0010-0000-0000-000006000000}" name="6stulpelis" dataDxfId="33" totalsRowDxfId="32"/>
    <tableColumn id="7" xr3:uid="{00000000-0010-0000-0000-000007000000}" name="7Stulpelis" dataDxfId="31" totalsRowDxfId="30"/>
    <tableColumn id="8" xr3:uid="{00000000-0010-0000-0000-000008000000}" name="8stulpelis" dataDxfId="29" totalsRowDxfId="28"/>
    <tableColumn id="9" xr3:uid="{00000000-0010-0000-0000-000009000000}" name="9stulpelis" dataDxfId="27" totalsRowDxfId="26"/>
    <tableColumn id="10" xr3:uid="{00000000-0010-0000-0000-00000A000000}" name="10stulpelis" dataDxfId="25" totalsRowDxfId="24"/>
    <tableColumn id="11" xr3:uid="{00000000-0010-0000-0000-00000B000000}" name="11stulpelis" dataDxfId="23" totalsRowDxfId="22"/>
    <tableColumn id="12" xr3:uid="{00000000-0010-0000-0000-00000C000000}" name="12stulpelis" dataDxfId="21" totalsRowDxfId="20"/>
    <tableColumn id="13" xr3:uid="{00000000-0010-0000-0000-00000D000000}" name="13stulpelis" dataDxfId="19" totalsRowDxfId="18"/>
    <tableColumn id="14" xr3:uid="{00000000-0010-0000-0000-00000E000000}" name="14stulpelis" dataDxfId="17" totalsRowDxfId="16"/>
    <tableColumn id="15" xr3:uid="{00000000-0010-0000-0000-00000F000000}" name="15stulpelis" dataDxfId="15" totalsRowDxfId="14"/>
    <tableColumn id="16" xr3:uid="{00000000-0010-0000-0000-000010000000}" name="16stulpelis" dataDxfId="13" totalsRowDxfId="12"/>
    <tableColumn id="17" xr3:uid="{00000000-0010-0000-0000-000011000000}" name="17stulpelis" dataDxfId="11" totalsRowDxfId="10"/>
    <tableColumn id="18" xr3:uid="{00000000-0010-0000-0000-000012000000}" name="18stulpelis" dataDxfId="9" totalsRowDxfId="8"/>
    <tableColumn id="19" xr3:uid="{00000000-0010-0000-0000-000013000000}" name="19stulpelis" dataDxfId="7" totalsRowDxfId="6"/>
    <tableColumn id="20" xr3:uid="{00000000-0010-0000-0000-000014000000}" name="20stulpelis" dataDxfId="5" totalsRowDxfId="4"/>
    <tableColumn id="21" xr3:uid="{00000000-0010-0000-0000-000015000000}" name="21stulpelis" dataDxfId="3" totalsRowDxfId="2"/>
    <tableColumn id="22" xr3:uid="{00000000-0010-0000-0000-000016000000}" name="22stulpelis" dataDxfId="1" totalsRowDxfId="0"/>
  </tableColumns>
  <tableStyleInfo name="TableStyleMedium2" showFirstColumn="0" showLastColumn="0" showRowStripes="1" showColumnStripes="0"/>
  <extLst>
    <ext xmlns:x14="http://schemas.microsoft.com/office/spreadsheetml/2009/9/main" uri="{504A1905-F514-4f6f-8877-14C23A59335A}">
      <x14:table altTextSummary="Šioje lentelėje įveskite mokinio vardą ir pavardę, mokinio ID, taškus ir projektų pavadinimus. Rezultatas, procentas, įvertinimas raide ir įvertinimų vidurkis apskaičiuojami automatiškai"/>
    </ext>
  </extLst>
</table>
</file>

<file path=xl/theme/theme1.xml><?xml version="1.0" encoding="utf-8"?>
<a:theme xmlns:a="http://schemas.openxmlformats.org/drawingml/2006/main" name="SchoolAthleticBudget">
  <a:themeElements>
    <a:clrScheme name="Gradebook">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4E85E-7B4A-41AF-B3BB-801DC1C0C450}">
  <dimension ref="B1:B10"/>
  <sheetViews>
    <sheetView showGridLines="0" tabSelected="1" workbookViewId="0"/>
  </sheetViews>
  <sheetFormatPr defaultColWidth="9" defaultRowHeight="16.5" x14ac:dyDescent="0.3"/>
  <cols>
    <col min="1" max="1" width="2.625" customWidth="1"/>
    <col min="2" max="2" width="63.375" style="16" customWidth="1"/>
    <col min="3" max="3" width="2.625" customWidth="1"/>
  </cols>
  <sheetData>
    <row r="1" spans="2:2" ht="36.200000000000003" customHeight="1" x14ac:dyDescent="0.3">
      <c r="B1" s="17" t="s">
        <v>0</v>
      </c>
    </row>
    <row r="2" spans="2:2" ht="33" x14ac:dyDescent="0.3">
      <c r="B2" t="s">
        <v>53</v>
      </c>
    </row>
    <row r="3" spans="2:2" x14ac:dyDescent="0.3">
      <c r="B3" t="s">
        <v>1</v>
      </c>
    </row>
    <row r="4" spans="2:2" ht="33" x14ac:dyDescent="0.3">
      <c r="B4" t="s">
        <v>54</v>
      </c>
    </row>
    <row r="5" spans="2:2" ht="33" x14ac:dyDescent="0.3">
      <c r="B5" t="s">
        <v>2</v>
      </c>
    </row>
    <row r="6" spans="2:2" ht="33" x14ac:dyDescent="0.3">
      <c r="B6" t="s">
        <v>3</v>
      </c>
    </row>
    <row r="7" spans="2:2" ht="82.5" x14ac:dyDescent="0.3">
      <c r="B7" t="s">
        <v>55</v>
      </c>
    </row>
    <row r="8" spans="2:2" ht="33" x14ac:dyDescent="0.3">
      <c r="B8" t="s">
        <v>4</v>
      </c>
    </row>
    <row r="9" spans="2:2" ht="34.5" customHeight="1" x14ac:dyDescent="0.3">
      <c r="B9" t="s">
        <v>5</v>
      </c>
    </row>
    <row r="10" spans="2:2" ht="33" x14ac:dyDescent="0.3">
      <c r="B10" t="s">
        <v>6</v>
      </c>
    </row>
  </sheetData>
  <dataValidations count="2">
    <dataValidation allowBlank="1" showInputMessage="1" showErrorMessage="1" prompt="Šios darbaknygės naudojimo instrukcijos yra šiame darbalapyje, nuo langelio B2 iki B10" sqref="A1" xr:uid="{037442C1-38C3-4FD0-9D9A-8414B88A2771}"/>
    <dataValidation allowBlank="1" showInputMessage="1" showErrorMessage="1" prompt="Instrukcijos yra apačioje, langeliuose nuo B2 iki B10" sqref="B1" xr:uid="{6C3FE62F-E8D0-4D11-BC1B-8A49836930D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W20"/>
  <sheetViews>
    <sheetView showGridLines="0" workbookViewId="0"/>
  </sheetViews>
  <sheetFormatPr defaultRowHeight="16.5" customHeight="1" x14ac:dyDescent="0.3"/>
  <cols>
    <col min="1" max="1" width="1.625" customWidth="1"/>
    <col min="2" max="2" width="36.375" customWidth="1"/>
    <col min="3" max="3" width="17.625" customWidth="1"/>
    <col min="4" max="4" width="18.625" customWidth="1"/>
    <col min="5" max="5" width="21.875" customWidth="1"/>
    <col min="6" max="6" width="17.375" customWidth="1"/>
    <col min="7" max="10" width="11.25" customWidth="1"/>
    <col min="11" max="23" width="12.25" customWidth="1"/>
  </cols>
  <sheetData>
    <row r="1" spans="2:23" ht="36.200000000000003" customHeight="1" x14ac:dyDescent="0.4">
      <c r="B1" s="1" t="s">
        <v>7</v>
      </c>
      <c r="C1" s="1"/>
      <c r="D1" s="1"/>
      <c r="E1" s="1"/>
      <c r="F1" s="1"/>
      <c r="G1" s="1"/>
      <c r="H1" s="1"/>
      <c r="I1" s="1"/>
      <c r="J1" s="1"/>
      <c r="K1" s="1"/>
      <c r="L1" s="1"/>
      <c r="M1" s="1"/>
      <c r="N1" s="1"/>
      <c r="O1" s="1"/>
      <c r="P1" s="1"/>
      <c r="Q1" s="1"/>
      <c r="R1" s="1"/>
      <c r="S1" s="1"/>
      <c r="T1" s="1"/>
    </row>
    <row r="2" spans="2:23" ht="16.5" customHeight="1" x14ac:dyDescent="0.3">
      <c r="B2" s="16"/>
      <c r="C2" s="16"/>
      <c r="D2" s="16"/>
      <c r="E2" s="16"/>
      <c r="F2" s="16"/>
    </row>
    <row r="3" spans="2:23" ht="16.5" customHeight="1" x14ac:dyDescent="0.3">
      <c r="B3" s="16"/>
      <c r="C3" s="16"/>
      <c r="D3" s="16"/>
      <c r="E3" s="16"/>
      <c r="F3" s="16"/>
      <c r="G3" s="2" t="s">
        <v>17</v>
      </c>
      <c r="H3" s="3">
        <v>0</v>
      </c>
      <c r="I3" s="3">
        <v>0.6</v>
      </c>
      <c r="J3" s="3">
        <v>0.63</v>
      </c>
      <c r="K3" s="3">
        <v>0.67</v>
      </c>
      <c r="L3" s="3">
        <v>0.7</v>
      </c>
      <c r="M3" s="3">
        <v>0.73</v>
      </c>
      <c r="N3" s="3">
        <v>0.77</v>
      </c>
      <c r="O3" s="3">
        <v>0.8</v>
      </c>
      <c r="P3" s="3">
        <v>0.83</v>
      </c>
      <c r="Q3" s="3">
        <v>0.87</v>
      </c>
      <c r="R3" s="3">
        <v>0.9</v>
      </c>
      <c r="S3" s="3">
        <v>0.93</v>
      </c>
      <c r="T3" s="3">
        <v>0.97</v>
      </c>
    </row>
    <row r="4" spans="2:23" ht="16.5" customHeight="1" x14ac:dyDescent="0.3">
      <c r="B4" s="16"/>
      <c r="C4" s="16"/>
      <c r="D4" s="16"/>
      <c r="E4" s="16"/>
      <c r="F4" s="16"/>
      <c r="G4" s="4" t="s">
        <v>20</v>
      </c>
      <c r="H4" s="5" t="s">
        <v>24</v>
      </c>
      <c r="I4" s="5" t="s">
        <v>26</v>
      </c>
      <c r="J4" s="5" t="s">
        <v>28</v>
      </c>
      <c r="K4" s="5" t="s">
        <v>30</v>
      </c>
      <c r="L4" s="5" t="s">
        <v>32</v>
      </c>
      <c r="M4" s="5" t="s">
        <v>34</v>
      </c>
      <c r="N4" s="5" t="s">
        <v>36</v>
      </c>
      <c r="O4" s="5" t="s">
        <v>38</v>
      </c>
      <c r="P4" s="5" t="s">
        <v>40</v>
      </c>
      <c r="Q4" s="5" t="s">
        <v>42</v>
      </c>
      <c r="R4" s="5" t="s">
        <v>44</v>
      </c>
      <c r="S4" s="5" t="s">
        <v>46</v>
      </c>
      <c r="T4" s="5" t="s">
        <v>48</v>
      </c>
    </row>
    <row r="5" spans="2:23" ht="16.5" customHeight="1" x14ac:dyDescent="0.3">
      <c r="B5" s="16"/>
      <c r="C5" s="16"/>
      <c r="D5" s="16"/>
      <c r="E5" s="16"/>
      <c r="F5" s="16"/>
      <c r="G5" s="6" t="s">
        <v>21</v>
      </c>
      <c r="H5" s="7">
        <v>0</v>
      </c>
      <c r="I5" s="7">
        <v>0.67</v>
      </c>
      <c r="J5" s="7">
        <v>1</v>
      </c>
      <c r="K5" s="7">
        <v>1.33</v>
      </c>
      <c r="L5" s="7">
        <v>1.67</v>
      </c>
      <c r="M5" s="7">
        <v>2</v>
      </c>
      <c r="N5" s="7">
        <v>2.33</v>
      </c>
      <c r="O5" s="7">
        <v>2.67</v>
      </c>
      <c r="P5" s="7">
        <v>3</v>
      </c>
      <c r="Q5" s="7">
        <v>3.33</v>
      </c>
      <c r="R5" s="7">
        <v>3.67</v>
      </c>
      <c r="S5" s="7">
        <v>4</v>
      </c>
      <c r="T5" s="7">
        <v>4</v>
      </c>
    </row>
    <row r="6" spans="2:23" ht="16.5" customHeight="1" x14ac:dyDescent="0.3">
      <c r="B6" s="19" t="s">
        <v>8</v>
      </c>
      <c r="C6" s="19"/>
      <c r="D6" s="19"/>
      <c r="E6" s="19"/>
      <c r="F6" s="19"/>
    </row>
    <row r="7" spans="2:23" ht="16.5" customHeight="1" x14ac:dyDescent="0.3">
      <c r="B7" s="19" t="s">
        <v>9</v>
      </c>
      <c r="C7" s="19"/>
      <c r="D7" s="19"/>
      <c r="E7" s="21" t="s">
        <v>18</v>
      </c>
      <c r="F7" s="21"/>
      <c r="G7" s="15"/>
      <c r="H7" s="15"/>
      <c r="I7" s="8"/>
      <c r="J7" s="8"/>
      <c r="K7" s="8"/>
      <c r="L7" s="8"/>
      <c r="M7" s="8"/>
      <c r="N7" s="8"/>
      <c r="O7" s="8"/>
      <c r="P7" s="8"/>
      <c r="Q7" s="8"/>
      <c r="R7" s="8"/>
      <c r="S7" s="8"/>
      <c r="T7" s="8"/>
      <c r="U7" s="8"/>
      <c r="V7" s="8"/>
      <c r="W7" s="8"/>
    </row>
    <row r="8" spans="2:23" ht="16.5" customHeight="1" x14ac:dyDescent="0.3">
      <c r="B8" s="20" t="s">
        <v>10</v>
      </c>
      <c r="C8" s="20"/>
      <c r="D8" s="20"/>
      <c r="E8" s="21" t="s">
        <v>19</v>
      </c>
      <c r="F8" s="21"/>
      <c r="G8" s="9"/>
      <c r="H8" s="9"/>
      <c r="I8" s="9"/>
      <c r="J8" s="9"/>
      <c r="K8" s="9"/>
      <c r="L8" s="9"/>
      <c r="M8" s="9"/>
      <c r="N8" s="9"/>
      <c r="O8" s="9"/>
      <c r="P8" s="9"/>
      <c r="Q8" s="9"/>
      <c r="R8" s="9"/>
      <c r="S8" s="9"/>
      <c r="T8" s="9"/>
      <c r="U8" s="9"/>
      <c r="V8" s="9"/>
      <c r="W8" s="9"/>
    </row>
    <row r="9" spans="2:23" ht="16.5" customHeight="1" x14ac:dyDescent="0.3">
      <c r="B9" s="20"/>
      <c r="C9" s="20"/>
      <c r="D9" s="20"/>
      <c r="E9" s="22" t="str">
        <f>"Bendroji procentinė reikšmė: "&amp;SUM(G8:W8)*100&amp;"%"</f>
        <v>Bendroji procentinė reikšmė: 0%</v>
      </c>
      <c r="F9" s="22"/>
    </row>
    <row r="10" spans="2:23" ht="16.5" customHeight="1" x14ac:dyDescent="0.3">
      <c r="B10" t="s">
        <v>11</v>
      </c>
      <c r="C10" t="s">
        <v>16</v>
      </c>
      <c r="D10" t="s">
        <v>17</v>
      </c>
      <c r="E10" t="s">
        <v>20</v>
      </c>
      <c r="F10" t="s">
        <v>21</v>
      </c>
      <c r="G10" t="s">
        <v>22</v>
      </c>
      <c r="H10" t="s">
        <v>25</v>
      </c>
      <c r="I10" t="s">
        <v>27</v>
      </c>
      <c r="J10" t="s">
        <v>29</v>
      </c>
      <c r="K10" t="s">
        <v>31</v>
      </c>
      <c r="L10" t="s">
        <v>33</v>
      </c>
      <c r="M10" t="s">
        <v>35</v>
      </c>
      <c r="N10" t="s">
        <v>37</v>
      </c>
      <c r="O10" t="s">
        <v>39</v>
      </c>
      <c r="P10" t="s">
        <v>41</v>
      </c>
      <c r="Q10" t="s">
        <v>43</v>
      </c>
      <c r="R10" t="s">
        <v>45</v>
      </c>
      <c r="S10" t="s">
        <v>47</v>
      </c>
      <c r="T10" t="s">
        <v>49</v>
      </c>
      <c r="U10" t="s">
        <v>50</v>
      </c>
      <c r="V10" t="s">
        <v>51</v>
      </c>
      <c r="W10" t="s">
        <v>52</v>
      </c>
    </row>
    <row r="11" spans="2:23" ht="16.5" customHeight="1" x14ac:dyDescent="0.3">
      <c r="D11" s="18" t="str">
        <f>(IF(SUM(Įvertinimai[[#This Row],[6stulpelis]:[22stulpelis]]),ROUND(SUMPRODUCT($G$8:$W$8,Įvertinimai[[#This Row],[6stulpelis]:[22stulpelis]]),2),""))</f>
        <v/>
      </c>
      <c r="E11" t="str">
        <f>IF(Įvertinimai[[#This Row],[Rezultatas]]&lt;&gt;"",HLOOKUP(Įvertinimai[[#This Row],[Rezultatas]],ĮvertinimųLentelė,2),"")</f>
        <v/>
      </c>
      <c r="F11" t="str">
        <f>IF(Įvertinimai[[#This Row],[Rezultatas]]&lt;&gt;"",HLOOKUP(Įvertinimai[[#This Row],[Rezultatas]],ĮvertinimųLentelė,3),"")</f>
        <v/>
      </c>
      <c r="G11" s="18"/>
      <c r="H11" s="18"/>
      <c r="I11" s="18"/>
      <c r="J11" s="18"/>
      <c r="K11" s="18"/>
      <c r="L11" s="18"/>
      <c r="M11" s="18"/>
      <c r="N11" s="18"/>
      <c r="O11" s="18"/>
      <c r="P11" s="18"/>
      <c r="Q11" s="18"/>
      <c r="R11" s="18"/>
      <c r="S11" s="18"/>
      <c r="T11" s="18"/>
      <c r="U11" s="18"/>
      <c r="V11" s="18"/>
      <c r="W11" s="18"/>
    </row>
    <row r="12" spans="2:23" ht="16.5" customHeight="1" x14ac:dyDescent="0.3">
      <c r="D12" s="18" t="str">
        <f>(IF(SUM(Įvertinimai[[#This Row],[6stulpelis]:[22stulpelis]]),ROUND(SUMPRODUCT($G$8:$W$8,Įvertinimai[[#This Row],[6stulpelis]:[22stulpelis]]),2),""))</f>
        <v/>
      </c>
      <c r="E12" t="str">
        <f>IF(Įvertinimai[[#This Row],[Rezultatas]]&lt;&gt;"",HLOOKUP(Įvertinimai[[#This Row],[Rezultatas]],ĮvertinimųLentelė,2),"")</f>
        <v/>
      </c>
      <c r="F12" t="str">
        <f>IF(Įvertinimai[[#This Row],[Rezultatas]]&lt;&gt;"",HLOOKUP(Įvertinimai[[#This Row],[Rezultatas]],ĮvertinimųLentelė,3),"")</f>
        <v/>
      </c>
      <c r="G12" s="18"/>
      <c r="H12" s="18"/>
      <c r="I12" s="18"/>
      <c r="J12" s="18"/>
      <c r="K12" s="18"/>
      <c r="L12" s="18"/>
      <c r="M12" s="18"/>
      <c r="N12" s="18"/>
      <c r="O12" s="18"/>
      <c r="P12" s="18"/>
      <c r="Q12" s="18"/>
      <c r="R12" s="18"/>
      <c r="S12" s="18"/>
      <c r="T12" s="18"/>
      <c r="U12" s="18"/>
      <c r="V12" s="18"/>
      <c r="W12" s="18"/>
    </row>
    <row r="13" spans="2:23" ht="16.5" customHeight="1" x14ac:dyDescent="0.3">
      <c r="D13" s="18" t="str">
        <f>(IF(SUM(Įvertinimai[[#This Row],[6stulpelis]:[22stulpelis]]),ROUND(SUMPRODUCT($G$8:$W$8,Įvertinimai[[#This Row],[6stulpelis]:[22stulpelis]]),2),""))</f>
        <v/>
      </c>
      <c r="E13" t="str">
        <f>IF(Įvertinimai[[#This Row],[Rezultatas]]&lt;&gt;"",HLOOKUP(Įvertinimai[[#This Row],[Rezultatas]],ĮvertinimųLentelė,2),"")</f>
        <v/>
      </c>
      <c r="F13" t="str">
        <f>IF(Įvertinimai[[#This Row],[Rezultatas]]&lt;&gt;"",HLOOKUP(Įvertinimai[[#This Row],[Rezultatas]],ĮvertinimųLentelė,3),"")</f>
        <v/>
      </c>
      <c r="G13" s="18"/>
      <c r="H13" s="18"/>
      <c r="I13" s="18"/>
      <c r="J13" s="18"/>
      <c r="K13" s="18"/>
      <c r="L13" s="18"/>
      <c r="M13" s="18"/>
      <c r="N13" s="18"/>
      <c r="O13" s="18"/>
      <c r="P13" s="18"/>
      <c r="Q13" s="18"/>
      <c r="R13" s="18"/>
      <c r="S13" s="18"/>
      <c r="T13" s="18"/>
      <c r="U13" s="18"/>
      <c r="V13" s="18"/>
      <c r="W13" s="18"/>
    </row>
    <row r="14" spans="2:23" ht="16.5" customHeight="1" x14ac:dyDescent="0.3">
      <c r="D14" s="18" t="str">
        <f>(IF(SUM(Įvertinimai[[#This Row],[6stulpelis]:[22stulpelis]]),ROUND(SUMPRODUCT($G$8:$W$8,Įvertinimai[[#This Row],[6stulpelis]:[22stulpelis]]),2),""))</f>
        <v/>
      </c>
      <c r="E14" t="str">
        <f>IF(Įvertinimai[[#This Row],[Rezultatas]]&lt;&gt;"",HLOOKUP(Įvertinimai[[#This Row],[Rezultatas]],ĮvertinimųLentelė,2),"")</f>
        <v/>
      </c>
      <c r="F14" t="str">
        <f>IF(Įvertinimai[[#This Row],[Rezultatas]]&lt;&gt;"",HLOOKUP(Įvertinimai[[#This Row],[Rezultatas]],ĮvertinimųLentelė,3),"")</f>
        <v/>
      </c>
      <c r="G14" s="18"/>
      <c r="H14" s="18"/>
      <c r="I14" s="18"/>
      <c r="J14" s="18"/>
      <c r="K14" s="18"/>
      <c r="L14" s="18"/>
      <c r="M14" s="18"/>
      <c r="N14" s="18"/>
      <c r="O14" s="18"/>
      <c r="P14" s="18"/>
      <c r="Q14" s="18"/>
      <c r="R14" s="18"/>
      <c r="S14" s="18"/>
      <c r="T14" s="18"/>
      <c r="U14" s="18"/>
      <c r="V14" s="18"/>
      <c r="W14" s="18"/>
    </row>
    <row r="15" spans="2:23" ht="16.5" customHeight="1" x14ac:dyDescent="0.3">
      <c r="D15" s="18" t="str">
        <f>(IF(SUM(Įvertinimai[[#This Row],[6stulpelis]:[22stulpelis]]),ROUND(SUMPRODUCT($G$8:$W$8,Įvertinimai[[#This Row],[6stulpelis]:[22stulpelis]]),2),""))</f>
        <v/>
      </c>
      <c r="E15" t="str">
        <f>IF(Įvertinimai[[#This Row],[Rezultatas]]&lt;&gt;"",HLOOKUP(Įvertinimai[[#This Row],[Rezultatas]],ĮvertinimųLentelė,2),"")</f>
        <v/>
      </c>
      <c r="F15" t="str">
        <f>IF(Įvertinimai[[#This Row],[Rezultatas]]&lt;&gt;"",HLOOKUP(Įvertinimai[[#This Row],[Rezultatas]],ĮvertinimųLentelė,3),"")</f>
        <v/>
      </c>
      <c r="G15" s="18"/>
      <c r="H15" s="18"/>
      <c r="I15" s="18"/>
      <c r="J15" s="18"/>
      <c r="K15" s="18"/>
      <c r="L15" s="18"/>
      <c r="M15" s="18"/>
      <c r="N15" s="18"/>
      <c r="O15" s="18"/>
      <c r="P15" s="18"/>
      <c r="Q15" s="18"/>
      <c r="R15" s="18"/>
      <c r="S15" s="18"/>
      <c r="T15" s="18"/>
      <c r="U15" s="18"/>
      <c r="V15" s="18"/>
      <c r="W15" s="18"/>
    </row>
    <row r="16" spans="2:23" ht="16.5" customHeight="1" x14ac:dyDescent="0.3">
      <c r="B16" s="28"/>
      <c r="C16" s="28"/>
      <c r="D16" s="28"/>
      <c r="E16" s="28"/>
      <c r="F16" s="28"/>
    </row>
    <row r="17" spans="2:23" ht="16.5" customHeight="1" x14ac:dyDescent="0.3">
      <c r="B17" s="23" t="s">
        <v>12</v>
      </c>
      <c r="C17" s="24"/>
      <c r="D17" s="10" t="s">
        <v>17</v>
      </c>
      <c r="E17" s="10" t="s">
        <v>20</v>
      </c>
      <c r="F17" s="10" t="s">
        <v>21</v>
      </c>
      <c r="G17" t="s">
        <v>23</v>
      </c>
      <c r="H17" t="s">
        <v>23</v>
      </c>
      <c r="I17" t="s">
        <v>23</v>
      </c>
      <c r="J17" t="s">
        <v>23</v>
      </c>
      <c r="K17" t="s">
        <v>23</v>
      </c>
      <c r="L17" t="s">
        <v>23</v>
      </c>
      <c r="M17" t="s">
        <v>23</v>
      </c>
      <c r="N17" t="s">
        <v>23</v>
      </c>
      <c r="O17" t="s">
        <v>23</v>
      </c>
      <c r="P17" t="s">
        <v>23</v>
      </c>
      <c r="Q17" t="s">
        <v>23</v>
      </c>
    </row>
    <row r="18" spans="2:23" ht="16.5" customHeight="1" x14ac:dyDescent="0.3">
      <c r="B18" s="25" t="s">
        <v>13</v>
      </c>
      <c r="C18" s="25"/>
      <c r="D18" s="12">
        <f>IFERROR(AVERAGE(Įvertinimai[[#All],[Rezultatas]]),0)</f>
        <v>0</v>
      </c>
      <c r="E18" s="11" t="str">
        <f>IFERROR(HLOOKUP(D18,ĮvertinimųLentelė,2),"")</f>
        <v>F</v>
      </c>
      <c r="F18" s="11">
        <f>IFERROR(AVERAGE(Įvertinimai[[#All],[GPA]]),0)</f>
        <v>0</v>
      </c>
      <c r="G18" t="s">
        <v>23</v>
      </c>
      <c r="H18" t="s">
        <v>23</v>
      </c>
      <c r="I18" t="s">
        <v>23</v>
      </c>
      <c r="J18" t="s">
        <v>23</v>
      </c>
      <c r="K18" t="s">
        <v>23</v>
      </c>
      <c r="L18" t="s">
        <v>23</v>
      </c>
      <c r="M18" t="s">
        <v>23</v>
      </c>
      <c r="N18" t="s">
        <v>23</v>
      </c>
      <c r="O18" t="s">
        <v>23</v>
      </c>
      <c r="P18" t="s">
        <v>23</v>
      </c>
      <c r="Q18" t="s">
        <v>23</v>
      </c>
      <c r="R18" t="s">
        <v>23</v>
      </c>
      <c r="S18" t="s">
        <v>23</v>
      </c>
      <c r="T18" t="s">
        <v>23</v>
      </c>
      <c r="U18" t="s">
        <v>23</v>
      </c>
      <c r="V18" t="s">
        <v>23</v>
      </c>
      <c r="W18" t="s">
        <v>23</v>
      </c>
    </row>
    <row r="19" spans="2:23" ht="16.5" customHeight="1" x14ac:dyDescent="0.3">
      <c r="B19" s="26" t="s">
        <v>14</v>
      </c>
      <c r="C19" s="26"/>
      <c r="D19" s="14">
        <f>IFERROR(MAX(Įvertinimai[[#All],[Rezultatas]]),0)</f>
        <v>0</v>
      </c>
      <c r="E19" s="13" t="str">
        <f>IFERROR(HLOOKUP(D19,ĮvertinimųLentelė,2),"")</f>
        <v>F</v>
      </c>
      <c r="F19" s="13">
        <f>IFERROR(MAX(Įvertinimai[[#All],[GPA]]),0)</f>
        <v>0</v>
      </c>
      <c r="G19" t="s">
        <v>23</v>
      </c>
      <c r="H19" t="s">
        <v>23</v>
      </c>
      <c r="I19" t="s">
        <v>23</v>
      </c>
      <c r="J19" t="s">
        <v>23</v>
      </c>
      <c r="K19" t="s">
        <v>23</v>
      </c>
      <c r="L19" t="s">
        <v>23</v>
      </c>
      <c r="M19" t="s">
        <v>23</v>
      </c>
      <c r="N19" t="s">
        <v>23</v>
      </c>
      <c r="O19" t="s">
        <v>23</v>
      </c>
      <c r="P19" t="s">
        <v>23</v>
      </c>
      <c r="Q19" t="s">
        <v>23</v>
      </c>
      <c r="R19" t="s">
        <v>23</v>
      </c>
      <c r="S19" t="s">
        <v>23</v>
      </c>
      <c r="T19" t="s">
        <v>23</v>
      </c>
      <c r="U19" t="s">
        <v>23</v>
      </c>
      <c r="V19" t="s">
        <v>23</v>
      </c>
      <c r="W19" t="s">
        <v>23</v>
      </c>
    </row>
    <row r="20" spans="2:23" ht="16.5" customHeight="1" x14ac:dyDescent="0.3">
      <c r="B20" s="27" t="s">
        <v>15</v>
      </c>
      <c r="C20" s="27"/>
      <c r="D20" s="12">
        <f>IFERROR(MIN(Įvertinimai[[#All],[Rezultatas]]),0)</f>
        <v>0</v>
      </c>
      <c r="E20" s="11" t="str">
        <f>IFERROR(HLOOKUP(D20,ĮvertinimųLentelė,2),"")</f>
        <v>F</v>
      </c>
      <c r="F20" s="11">
        <f>IFERROR(MIN(Įvertinimai[[#All],[GPA]]),0)</f>
        <v>0</v>
      </c>
      <c r="G20" t="s">
        <v>23</v>
      </c>
      <c r="H20" t="s">
        <v>23</v>
      </c>
      <c r="I20" t="s">
        <v>23</v>
      </c>
      <c r="J20" t="s">
        <v>23</v>
      </c>
      <c r="K20" t="s">
        <v>23</v>
      </c>
      <c r="L20" t="s">
        <v>23</v>
      </c>
      <c r="M20" t="s">
        <v>23</v>
      </c>
      <c r="N20" t="s">
        <v>23</v>
      </c>
      <c r="O20" t="s">
        <v>23</v>
      </c>
      <c r="P20" t="s">
        <v>23</v>
      </c>
      <c r="Q20" t="s">
        <v>23</v>
      </c>
      <c r="R20" t="s">
        <v>23</v>
      </c>
      <c r="S20" t="s">
        <v>23</v>
      </c>
      <c r="T20" t="s">
        <v>23</v>
      </c>
      <c r="U20" t="s">
        <v>23</v>
      </c>
      <c r="V20" t="s">
        <v>23</v>
      </c>
      <c r="W20" t="s">
        <v>23</v>
      </c>
    </row>
  </sheetData>
  <mergeCells count="11">
    <mergeCell ref="B17:C17"/>
    <mergeCell ref="B18:C18"/>
    <mergeCell ref="B19:C19"/>
    <mergeCell ref="B20:C20"/>
    <mergeCell ref="B16:F16"/>
    <mergeCell ref="B6:F6"/>
    <mergeCell ref="B7:D7"/>
    <mergeCell ref="B8:D9"/>
    <mergeCell ref="E7:F7"/>
    <mergeCell ref="E8:F8"/>
    <mergeCell ref="E9:F9"/>
  </mergeCells>
  <phoneticPr fontId="0" type="noConversion"/>
  <dataValidations xWindow="914" yWindow="513" count="22">
    <dataValidation allowBlank="1" showInputMessage="1" showErrorMessage="1" prompt="Šiame darbalapyje sukurkite mokytojo įvertinimų pagal procentus žurnalą. Įveskite mokyklos pavadinimą B1 langelyje, informaciją apie mokinius lentelėje Įvertinimas, o langeliuose nuo G3 iki T5 įveskite rezultatą, įvertinimą ir įvertinimų vidurkį" sqref="A1" xr:uid="{00000000-0002-0000-0000-000000000000}"/>
    <dataValidation allowBlank="1" showInputMessage="1" showErrorMessage="1" prompt="Šiame langelyje įveskite mokyklos pavadinimą, langeliuose nuo B6 iki B8 įveskite informaciją apie mokytoją ir dalyką, o E7 ir E8 langeliuose įveskite informaciją apie projektą. Bendras procentas automatiškai apskaičiuojamas E9 langelyje" sqref="B1" xr:uid="{00000000-0002-0000-0000-000001000000}"/>
    <dataValidation allowBlank="1" showInputMessage="1" showErrorMessage="1" prompt="Šiame langelyje įveskite mokytojo vardą ir pavardę" sqref="B6" xr:uid="{00000000-0002-0000-0000-000002000000}"/>
    <dataValidation allowBlank="1" showInputMessage="1" showErrorMessage="1" prompt="Šiame langelyje įveskite dalyko arba projekto pavadinimą" sqref="B7" xr:uid="{00000000-0002-0000-0000-000003000000}"/>
    <dataValidation allowBlank="1" showInputMessage="1" showErrorMessage="1" prompt="Šiame langelyje įveskite metus, semestrą arba ketvirtį" sqref="B8" xr:uid="{00000000-0002-0000-0000-000004000000}"/>
    <dataValidation allowBlank="1" showInputMessage="1" showErrorMessage="1" prompt="Šiame stulpelyje po šia antrašte automatiškai apskaičiuojamas rezultatas. Rezultatas negalioja, kol neužbaigti 100 procentų testų ir projektų" sqref="D10" xr:uid="{00000000-0002-0000-0000-000005000000}"/>
    <dataValidation allowBlank="1" showInputMessage="1" showErrorMessage="1" prompt="Šiame stulpelyje po šia antrašte automatiškai apskaičiuojamas įvertinimas raide. Įvertinimas raide negalioja, kol neužbaigti 100 procentų testų ir projektų" sqref="E10" xr:uid="{00000000-0002-0000-0000-000006000000}"/>
    <dataValidation allowBlank="1" showInputMessage="1" showErrorMessage="1" prompt="Šiame stulpelyje po šia antrašte automatiškai apskaičiuojamas vidurkis. Įvertinimų vidurkis negalioja, kol neužbaigti 100 procentų testų ir projektų" sqref="F10" xr:uid="{00000000-0002-0000-0000-000007000000}"/>
    <dataValidation allowBlank="1" showInputMessage="1" showErrorMessage="1" prompt="Šioje eilutėje, langeliuose nuo H3 iki T3, įveskite rezultatą" sqref="G3" xr:uid="{00000000-0002-0000-0000-000008000000}"/>
    <dataValidation allowBlank="1" showInputMessage="1" showErrorMessage="1" prompt="Šioje eilutėje, langeliuose nuo H4 iki T4, įveskite įvertinimą raide" sqref="G4" xr:uid="{00000000-0002-0000-0000-000009000000}"/>
    <dataValidation allowBlank="1" showInputMessage="1" showErrorMessage="1" prompt="Šioje eilutėje, langeliuose nuo H5 iki T5, įveskite įvertinimų vidurkį" sqref="G5" xr:uid="{00000000-0002-0000-0000-00000A000000}"/>
    <dataValidation allowBlank="1" showInputMessage="1" showErrorMessage="1" prompt="Procentų suma automatiškai apskaičiuojama šiame langelyje. Įveskite duomenis lentelėje, prasidedančioje B10 langelyje" sqref="E9:F9" xr:uid="{00000000-0002-0000-0000-00000B000000}"/>
    <dataValidation allowBlank="1" showInputMessage="1" showErrorMessage="1" prompt="Dalyko suvestinės pavadinimai yra šiame stulpelyje po šia antrašte, langeliuose nuo B18 iki B20" sqref="B17" xr:uid="{00000000-0002-0000-0000-00000C000000}"/>
    <dataValidation allowBlank="1" showInputMessage="1" showErrorMessage="1" prompt="Rezultatas automatiškai atnaujinamas šiame stulpelyje po šia antrašte, langeliuose nuo D18 iki D20" sqref="D17" xr:uid="{00000000-0002-0000-0000-00000D000000}"/>
    <dataValidation allowBlank="1" showInputMessage="1" showErrorMessage="1" prompt="Įvertinimas raide automatiškai atnaujinamas šiame stulpelyje po šia antrašte, langeliuose nuo E18 iki E20" sqref="E17" xr:uid="{00000000-0002-0000-0000-00000E000000}"/>
    <dataValidation allowBlank="1" showInputMessage="1" showErrorMessage="1" prompt="Įvertinimų vidurkis automatiškai atnaujinamas šiame stulpelyje po šia antrašte, langeliuose nuo F18 iki F20" sqref="F17" xr:uid="{00000000-0002-0000-0000-00000F000000}"/>
    <dataValidation allowBlank="1" showInputMessage="1" showErrorMessage="1" prompt="Vidurkis, didžiausias ir mažiausias įvertinimai automatiškai atnaujinami langeliuose apačioje" sqref="B16:F16" xr:uid="{00000000-0002-0000-0000-000010000000}"/>
    <dataValidation allowBlank="1" showInputMessage="1" showErrorMessage="1" prompt="Stulpelyje po šia antrašte įveskite mokinio vardą" sqref="B10" xr:uid="{00000000-0002-0000-0000-000011000000}"/>
    <dataValidation allowBlank="1" showInputMessage="1" showErrorMessage="1" prompt="Stulpelyje po šia antrašte įveskite mokinio ID" sqref="C10" xr:uid="{00000000-0002-0000-0000-000012000000}"/>
    <dataValidation allowBlank="1" showInputMessage="1" showErrorMessage="1" prompt="Įveskite projekto ar testo pavadinimą langeliuose dešinėje, langeliuose nuo G7 iki W7. Lentelėje, prasidedančioje B10 langelyje, stulpelyje nuo G iki W įveskite tuos pačius projekto ar testo pavadinimus kaip ir stulpelių antraštės" sqref="E7:F7" xr:uid="{00000000-0002-0000-0000-000013000000}"/>
    <dataValidation allowBlank="1" showInputMessage="1" showErrorMessage="1" prompt="Įveskite projektų, įvestų langeliuose aukščiau, procentą langeliuose dešinėje, nuo G8 iki W8. Procentų suma turėtų būti 100" sqref="E8:F8" xr:uid="{00000000-0002-0000-0000-000014000000}"/>
    <dataValidation allowBlank="1" showInputMessage="1" showErrorMessage="1" prompt="Tinkinkite stulpelių antraštes, kurioje įvesti projektų ar testų pavadinimai, langeliuose nuo G7 iki W7, ir informaciją, esančią šiame stulpelyje po šia antrašte" sqref="G10:W10" xr:uid="{00000000-0002-0000-0000-000015000000}"/>
  </dataValidations>
  <printOptions horizontalCentered="1"/>
  <pageMargins left="0.4" right="0.4" top="0.4" bottom="0.4" header="0.3" footer="0.3"/>
  <pageSetup paperSize="9" fitToHeight="0" orientation="landscape" r:id="rId1"/>
  <headerFooter differentFirst="1" alignWithMargins="0">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3DFA499A-7F32-41B4-9793-963785032A8E}">
  <ds:schemaRefs>
    <ds:schemaRef ds:uri="http://schemas.microsoft.com/sharepoint/v3/contenttype/forms"/>
  </ds:schemaRefs>
</ds:datastoreItem>
</file>

<file path=customXml/itemProps2.xml><?xml version="1.0" encoding="utf-8"?>
<ds:datastoreItem xmlns:ds="http://schemas.openxmlformats.org/officeDocument/2006/customXml" ds:itemID="{925850DB-005B-4D51-BDD8-F8850E011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C6637C-73AB-4DC0-BA2A-AD08715EC78E}">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Darbalapiai</vt:lpstr>
      </vt:variant>
      <vt:variant>
        <vt:i4>2</vt:i4>
      </vt:variant>
      <vt:variant>
        <vt:lpstr>Įvardytieji diapazonai</vt:lpstr>
      </vt:variant>
      <vt:variant>
        <vt:i4>5</vt:i4>
      </vt:variant>
    </vt:vector>
  </HeadingPairs>
  <TitlesOfParts>
    <vt:vector size="7" baseType="lpstr">
      <vt:lpstr>KAIP NAUDOTI ŠIĄ DARBAKNYGĘ</vt:lpstr>
      <vt:lpstr>ĮVERTINIMŲ ŽURNALAS</vt:lpstr>
      <vt:lpstr>EilutėsPavadinimoSritis1..T5</vt:lpstr>
      <vt:lpstr>EilutėsPavadinimoSritis2..W8</vt:lpstr>
      <vt:lpstr>ĮvertinimųLentelė</vt:lpstr>
      <vt:lpstr>Pavadinimas1</vt:lpstr>
      <vt:lpstr>PavadinimoSritis1..F20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2018-12-01T19:03:31Z</dcterms:created>
  <dcterms:modified xsi:type="dcterms:W3CDTF">2019-01-28T11:28:29Z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