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n-server2\External Resources\Template\20120710_FY12HOJul1\05_ToDTP\_Rest\1063\"/>
    </mc:Choice>
  </mc:AlternateContent>
  <bookViews>
    <workbookView xWindow="0" yWindow="0" windowWidth="25200" windowHeight="12570"/>
  </bookViews>
  <sheets>
    <sheet name="1 projekto užduočių sąrašas" sheetId="1" r:id="rId1"/>
    <sheet name="Parametrai ir skaičiavimai" sheetId="2" r:id="rId2"/>
  </sheets>
  <definedNames>
    <definedName name="ParyškintiVeiklas">'1 projekto užduočių sąrašas'!$G$6</definedName>
    <definedName name="PatarimųParyškinimai1">'Parametrai ir skaičiavimai'!$E$5:$E$15</definedName>
    <definedName name="ReikšRPabaiga">'Parametrai ir skaičiavimai'!$C$19</definedName>
    <definedName name="ReikšRPradžia">'Parametrai ir skaičiavimai'!$C$18</definedName>
    <definedName name="Spausdinimo_srities" localSheetId="0">Spausdinimo_srities_nustatymas_iš_naujo</definedName>
    <definedName name="Spausdinimo_srities_nustatymas_iš_naujo">OFFSET('1 projekto užduočių sąrašas'!$A:$H,0,0,COUNTA('1 projekto užduočių sąrašas'!$B:$B)+5)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C9" i="2"/>
  <c r="D9" i="2" s="1"/>
  <c r="C8" i="2"/>
  <c r="C7" i="2"/>
  <c r="E11" i="2" l="1"/>
  <c r="C15" i="2" l="1"/>
  <c r="E10" i="2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<sst xmlns="http://schemas.openxmlformats.org/spreadsheetml/2006/main" count="46" uniqueCount="42">
  <si>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% atlikta</t>
  </si>
  <si>
    <t>Veikla</t>
  </si>
  <si>
    <t>Pastabos</t>
  </si>
  <si>
    <t>Biudžetas</t>
  </si>
  <si>
    <t>Planavimas</t>
  </si>
  <si>
    <t>Pasiruošimas</t>
  </si>
  <si>
    <t>Rašto darbas</t>
  </si>
  <si>
    <t>Dalinamoji medžiaga</t>
  </si>
  <si>
    <t>Vykdyti</t>
  </si>
  <si>
    <t>Vykdoma</t>
  </si>
  <si>
    <t>Paryškinti pradžią</t>
  </si>
  <si>
    <t>Paryškinti pabaigą</t>
  </si>
  <si>
    <t>A užduotis</t>
  </si>
  <si>
    <t>B užduotis</t>
  </si>
  <si>
    <t>C užduotis</t>
  </si>
  <si>
    <t>D užduotis</t>
  </si>
  <si>
    <t>Pradėti, kai bus atlikta B užduotis</t>
  </si>
  <si>
    <t>Atlikti iki:</t>
  </si>
  <si>
    <t>Terminas:</t>
  </si>
  <si>
    <t>Virginija Aleknienė</t>
  </si>
  <si>
    <t>Terminas</t>
  </si>
  <si>
    <t>Paryškintos veiklos</t>
  </si>
  <si>
    <t>Toliau pateikiamose lentelėse saugomi paryškintų veiklų išplečiamojo sąrašo parametrai ir skaičiavimai.
Bet kokie pakeitimai gali sukelti klaidas arba dėl jų gali nebeveikti funkcijos.</t>
  </si>
  <si>
    <t xml:space="preserve">     Šią savaitę</t>
  </si>
  <si>
    <t xml:space="preserve">     Šis mėnuo</t>
  </si>
  <si>
    <t xml:space="preserve">     Šis ketvirtis</t>
  </si>
  <si>
    <t xml:space="preserve">     Šie metai</t>
  </si>
  <si>
    <t xml:space="preserve">     Ši savaitė</t>
  </si>
  <si>
    <t xml:space="preserve">     Praėjęs mėnuo</t>
  </si>
  <si>
    <t xml:space="preserve">     Praėjęs ketvirtis</t>
  </si>
  <si>
    <t xml:space="preserve">     Praėję metai</t>
  </si>
  <si>
    <t>Terminas:</t>
  </si>
  <si>
    <t>Intervalas:</t>
  </si>
  <si>
    <t>Pradžia:</t>
  </si>
  <si>
    <t>Pabaiga:</t>
  </si>
  <si>
    <t>Neparyškinta</t>
  </si>
  <si>
    <t xml:space="preserve"> </t>
  </si>
  <si>
    <t>1 projektas</t>
  </si>
  <si>
    <t>Projekto užduočių sąrašas</t>
  </si>
  <si>
    <t>Pasirinktas paryškinimas:</t>
  </si>
  <si>
    <t>Paryškinimo parametrai</t>
  </si>
  <si>
    <t xml:space="preserve">     Ši savaitė
     [birželio 18 d. – birželio 24 d.]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</si>
</sst>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#,##0.00\ &quot;Lt&quot;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6" fontId="0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wrapText="1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1 antraštė" xfId="4" builtinId="16" customBuiltin="1"/>
    <cellStyle name="Įprastas" xfId="0" builtinId="0" customBuiltin="1"/>
    <cellStyle name="Pavadinimas" xfId="3" builtinId="15" customBuiltin="1"/>
    <cellStyle name="Procentai" xfId="2" builtinId="5"/>
    <cellStyle name="Valiuta" xfId="1" builtinId="4"/>
  </cellStyles>
  <dxfs count="13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6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66673</xdr:rowOff>
    </xdr:from>
    <xdr:to>
      <xdr:col>10</xdr:col>
      <xdr:colOff>123825</xdr:colOff>
      <xdr:row>13</xdr:row>
      <xdr:rowOff>190500</xdr:rowOff>
    </xdr:to>
    <xdr:sp macro="" textlink="">
      <xdr:nvSpPr>
        <xdr:cNvPr id="5" name="Filtravimo arba rikiavimo patarimas" descr="Lentelės antraštės eilutėje spustelėkite išplečiamojo sąrašo rodyklę ir filtruokite arba rikiuokite projekto informaciją." title="Patarimas"/>
        <xdr:cNvSpPr/>
      </xdr:nvSpPr>
      <xdr:spPr>
        <a:xfrm>
          <a:off x="7734300" y="2076448"/>
          <a:ext cx="1419225" cy="131445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zh-CN" sz="1000" b="1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PATARIMAS</a:t>
          </a:r>
          <a:r>
            <a:rPr lang="en-US" sz="1000" b="1">
              <a:solidFill>
                <a:schemeClr val="accent1">
                  <a:lumMod val="50000"/>
                </a:schemeClr>
              </a:solidFill>
            </a:rPr>
            <a:t>: </a:t>
          </a:r>
          <a:r>
            <a:rPr lang="lt-LT" altLang="zh-CN" sz="10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Lentelės antraštės eilutėje spustelėkite išplečiamojo sąrašo rodyklę</a:t>
          </a:r>
          <a:r>
            <a:rPr lang="zh-CN" altLang="en-US" sz="10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0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ir filtruokite arba rikiuokite projekto informaciją.</a:t>
          </a:r>
          <a:r>
            <a:rPr lang="en-US" altLang="zh-CN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endParaRPr lang="en-US" sz="1000">
            <a:solidFill>
              <a:schemeClr val="accent1">
                <a:lumMod val="5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PatarimųSąrašas" displayName="tblPatarimųSąrašas" ref="B9:G18">
  <autoFilter ref="B9:G18"/>
  <tableColumns count="6">
    <tableColumn id="2" name="Veikla" totalsRowDxfId="6"/>
    <tableColumn id="7" name="Terminas" totalsRowDxfId="5"/>
    <tableColumn id="4" name="Biudžetas" dataDxfId="4" totalsRowDxfId="3"/>
    <tableColumn id="1" name="% atlikta" totalsRowDxfId="2"/>
    <tableColumn id="6" name="Vykdoma" totalsRowDxfId="1">
      <calculatedColumnFormula>tblPatarimųSąrašas[[#This Row],[% atlikta]]</calculatedColumnFormula>
    </tableColumn>
    <tableColumn id="5" name="Pastabos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Projekto užduočių sąrašas" altTextSummary="Saugoma projekto informacija, pvz., veikla, terminas, biudžetas, % atlikta, vykdoma ir pastabos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2" width="20.42578125" style="1" customWidth="1"/>
    <col min="3" max="3" width="14.28515625" style="1" customWidth="1"/>
    <col min="4" max="4" width="13.5703125" style="1" customWidth="1"/>
    <col min="5" max="5" width="13.42578125" style="1" customWidth="1"/>
    <col min="6" max="6" width="15" style="1" customWidth="1"/>
    <col min="7" max="7" width="32.4257812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36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45">
      <c r="B3" s="26" t="s">
        <v>38</v>
      </c>
    </row>
    <row r="5" spans="2:8" ht="18.75" customHeight="1" x14ac:dyDescent="0.2">
      <c r="B5" s="6" t="s">
        <v>17</v>
      </c>
      <c r="E5" s="6" t="s">
        <v>18</v>
      </c>
      <c r="G5" s="5" t="s">
        <v>21</v>
      </c>
    </row>
    <row r="6" spans="2:8" s="2" customFormat="1" ht="30.75" customHeight="1" x14ac:dyDescent="0.2">
      <c r="B6" s="28" t="s">
        <v>19</v>
      </c>
      <c r="C6" s="11"/>
      <c r="D6" s="12"/>
      <c r="E6" s="27">
        <f ca="1">TODAY()+95</f>
        <v>41271</v>
      </c>
      <c r="F6" s="11"/>
      <c r="G6" s="37" t="s">
        <v>41</v>
      </c>
    </row>
    <row r="8" spans="2:8" s="2" customFormat="1" ht="24" customHeight="1" x14ac:dyDescent="0.2">
      <c r="B8" s="38" t="s">
        <v>37</v>
      </c>
      <c r="C8" s="38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2">
      <c r="B10" s="13" t="s">
        <v>4</v>
      </c>
      <c r="C10" s="15">
        <f t="shared" ref="C10" ca="1" si="0">TODAY()-90</f>
        <v>41086</v>
      </c>
      <c r="D10" s="36">
        <v>476</v>
      </c>
      <c r="E10" s="16">
        <v>0.25</v>
      </c>
      <c r="F10" s="16">
        <f>tblPatarimųSąrašas[[#This Row],[% atlikta]]</f>
        <v>0.25</v>
      </c>
      <c r="G10" s="13"/>
    </row>
    <row r="11" spans="2:8" ht="18.75" customHeight="1" x14ac:dyDescent="0.2">
      <c r="B11" s="13" t="s">
        <v>5</v>
      </c>
      <c r="C11" s="15">
        <f ca="1">TODAY()-2</f>
        <v>41174</v>
      </c>
      <c r="D11" s="36">
        <v>301</v>
      </c>
      <c r="E11" s="16">
        <v>0.1</v>
      </c>
      <c r="F11" s="16">
        <f>tblPatarimųSąrašas[[#This Row],[% atlikta]]</f>
        <v>0.1</v>
      </c>
      <c r="G11" s="13"/>
    </row>
    <row r="12" spans="2:8" ht="18.75" customHeight="1" x14ac:dyDescent="0.2">
      <c r="B12" s="13" t="s">
        <v>12</v>
      </c>
      <c r="C12" s="15">
        <f ca="1">TODAY()-7</f>
        <v>41169</v>
      </c>
      <c r="D12" s="36">
        <v>429</v>
      </c>
      <c r="E12" s="16">
        <v>0</v>
      </c>
      <c r="F12" s="16">
        <f>tblPatarimųSąrašas[[#This Row],[% atlikta]]</f>
        <v>0</v>
      </c>
      <c r="G12" s="13"/>
    </row>
    <row r="13" spans="2:8" ht="18.75" customHeight="1" x14ac:dyDescent="0.2">
      <c r="B13" s="13" t="s">
        <v>13</v>
      </c>
      <c r="C13" s="15">
        <f ca="1">TODAY()+20</f>
        <v>41196</v>
      </c>
      <c r="D13" s="36">
        <v>332</v>
      </c>
      <c r="E13" s="16">
        <v>0.7</v>
      </c>
      <c r="F13" s="16">
        <f>tblPatarimųSąrašas[[#This Row],[% atlikta]]</f>
        <v>0.7</v>
      </c>
      <c r="G13" s="13"/>
    </row>
    <row r="14" spans="2:8" ht="18.75" customHeight="1" x14ac:dyDescent="0.2">
      <c r="B14" s="13" t="s">
        <v>14</v>
      </c>
      <c r="C14" s="15">
        <f ca="1">TODAY()+40</f>
        <v>41216</v>
      </c>
      <c r="D14" s="36">
        <v>471</v>
      </c>
      <c r="E14" s="16">
        <v>0.1</v>
      </c>
      <c r="F14" s="16">
        <f>tblPatarimųSąrašas[[#This Row],[% atlikta]]</f>
        <v>0.1</v>
      </c>
      <c r="G14" s="13"/>
    </row>
    <row r="15" spans="2:8" ht="18.75" customHeight="1" x14ac:dyDescent="0.2">
      <c r="B15" s="13" t="s">
        <v>15</v>
      </c>
      <c r="C15" s="15">
        <f ca="1">TODAY()+45</f>
        <v>41221</v>
      </c>
      <c r="D15" s="36">
        <v>418</v>
      </c>
      <c r="E15" s="16">
        <v>1</v>
      </c>
      <c r="F15" s="16">
        <f>tblPatarimųSąrašas[[#This Row],[% atlikta]]</f>
        <v>1</v>
      </c>
      <c r="G15" s="13"/>
    </row>
    <row r="16" spans="2:8" ht="18.75" customHeight="1" x14ac:dyDescent="0.2">
      <c r="B16" s="13" t="s">
        <v>6</v>
      </c>
      <c r="C16" s="15">
        <f ca="1">TODAY()+55</f>
        <v>41231</v>
      </c>
      <c r="D16" s="36">
        <v>150</v>
      </c>
      <c r="E16" s="16">
        <v>0</v>
      </c>
      <c r="F16" s="16">
        <f>tblPatarimųSąrašas[[#This Row],[% atlikta]]</f>
        <v>0</v>
      </c>
      <c r="G16" s="13" t="s">
        <v>16</v>
      </c>
    </row>
    <row r="17" spans="2:7" ht="18.75" customHeight="1" x14ac:dyDescent="0.2">
      <c r="B17" s="13" t="s">
        <v>7</v>
      </c>
      <c r="C17" s="15">
        <f ca="1">TODAY()+70</f>
        <v>41246</v>
      </c>
      <c r="D17" s="36">
        <v>330</v>
      </c>
      <c r="E17" s="16">
        <v>0.25</v>
      </c>
      <c r="F17" s="16">
        <f>tblPatarimųSąrašas[[#This Row],[% atlikta]]</f>
        <v>0.25</v>
      </c>
      <c r="G17" s="13"/>
    </row>
    <row r="18" spans="2:7" ht="18.75" customHeight="1" x14ac:dyDescent="0.2">
      <c r="B18" s="13" t="s">
        <v>8</v>
      </c>
      <c r="C18" s="15">
        <f ca="1">TODAY()+90</f>
        <v>41266</v>
      </c>
      <c r="D18" s="36">
        <v>353</v>
      </c>
      <c r="E18" s="16">
        <v>0.5</v>
      </c>
      <c r="F18" s="16">
        <f>tblPatarimųSąrašas[[#This Row],[% atlikta]]</f>
        <v>0.5</v>
      </c>
      <c r="G18" s="13"/>
    </row>
  </sheetData>
  <mergeCells count="1">
    <mergeCell ref="B8:C8"/>
  </mergeCells>
  <conditionalFormatting sqref="B10:G18">
    <cfRule type="expression" dxfId="7" priority="13">
      <formula>($C10&gt;=ReikšRPradžia)*($C10&lt;=ReikšRPabaiga)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PatarimųParyškinimai1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 x14ac:dyDescent="0.2"/>
  <cols>
    <col min="1" max="1" width="4" style="4" customWidth="1"/>
    <col min="2" max="2" width="21" style="4" customWidth="1"/>
    <col min="3" max="3" width="40" style="4" customWidth="1"/>
    <col min="4" max="4" width="43" style="4" customWidth="1"/>
    <col min="5" max="5" width="36.285156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40</v>
      </c>
      <c r="C3" s="7"/>
      <c r="D3" s="7"/>
      <c r="E3" s="7"/>
    </row>
    <row r="4" spans="2:6" ht="37.5" customHeight="1" x14ac:dyDescent="0.2">
      <c r="B4" s="39" t="s">
        <v>22</v>
      </c>
      <c r="C4" s="39"/>
      <c r="D4" s="39"/>
      <c r="E4" s="39"/>
    </row>
    <row r="5" spans="2:6" s="9" customFormat="1" ht="18.75" customHeight="1" x14ac:dyDescent="0.2">
      <c r="B5" s="17" t="s">
        <v>35</v>
      </c>
      <c r="C5" s="18"/>
      <c r="D5" s="18"/>
      <c r="E5" s="19" t="str">
        <f>B5</f>
        <v>Neparyškinta</v>
      </c>
    </row>
    <row r="6" spans="2:6" s="9" customFormat="1" ht="18.75" customHeight="1" x14ac:dyDescent="0.2">
      <c r="B6" s="29" t="s">
        <v>32</v>
      </c>
      <c r="C6" s="30" t="s">
        <v>33</v>
      </c>
      <c r="D6" s="31" t="s">
        <v>34</v>
      </c>
      <c r="E6" s="32" t="s">
        <v>31</v>
      </c>
    </row>
    <row r="7" spans="2:6" s="9" customFormat="1" ht="18.75" customHeight="1" x14ac:dyDescent="0.2">
      <c r="B7" s="17" t="s">
        <v>23</v>
      </c>
      <c r="C7" s="18">
        <f ca="1">TODAY()-WEEKDAY(TODAY(),2)+1</f>
        <v>41176</v>
      </c>
      <c r="D7" s="18">
        <f ca="1">C7+6</f>
        <v>41182</v>
      </c>
      <c r="E7" s="19" t="str">
        <f ca="1">B7&amp;" ["&amp;TEXT(C7,"d mmm")&amp;" - "&amp;TEXT(D7,"d mmm")&amp;"]"</f>
        <v xml:space="preserve">     Šią savaitę [24 Rgs - 30 Rgs]</v>
      </c>
    </row>
    <row r="8" spans="2:6" s="9" customFormat="1" ht="18.75" customHeight="1" x14ac:dyDescent="0.2">
      <c r="B8" s="20" t="s">
        <v>24</v>
      </c>
      <c r="C8" s="22">
        <f ca="1">EOMONTH(TODAY(),-1)+1</f>
        <v>41153</v>
      </c>
      <c r="D8" s="22">
        <f ca="1">EDATE(C8,1)-1</f>
        <v>41182</v>
      </c>
      <c r="E8" s="21" t="str">
        <f ca="1">B8&amp;" ["&amp;TEXT(C8,"d")&amp;" - "&amp;TEXT(D8,"d mmm")&amp;"]"</f>
        <v xml:space="preserve">     Šis mėnuo [1 - 30 Rgs]</v>
      </c>
    </row>
    <row r="9" spans="2:6" s="9" customFormat="1" ht="18.75" customHeight="1" x14ac:dyDescent="0.2">
      <c r="B9" s="17" t="s">
        <v>25</v>
      </c>
      <c r="C9" s="18">
        <f ca="1">DATE(YEAR(TODAY()),INT(MONTH(TODAY())/3)+1,1)</f>
        <v>41000</v>
      </c>
      <c r="D9" s="18">
        <f ca="1">EDATE(C9,4)-1</f>
        <v>41121</v>
      </c>
      <c r="E9" s="19" t="str">
        <f ca="1">B9&amp;" ["&amp;TEXT(C9,"d mmm")&amp;" - "&amp;TEXT(D9,"d mmm")&amp;"]"</f>
        <v xml:space="preserve">     Šis ketvirtis [1 Bal - 31 Lie]</v>
      </c>
    </row>
    <row r="10" spans="2:6" s="9" customFormat="1" ht="18.75" customHeight="1" x14ac:dyDescent="0.2">
      <c r="B10" s="20" t="s">
        <v>26</v>
      </c>
      <c r="C10" s="22">
        <f ca="1">DATE(YEAR(TODAY()),1,1)</f>
        <v>40909</v>
      </c>
      <c r="D10" s="22">
        <f ca="1">EDATE(C10,12)-1</f>
        <v>41274</v>
      </c>
      <c r="E10" s="21" t="str">
        <f ca="1">B10&amp;" ["&amp;TEXT(C10,"yyyy")&amp;"]"</f>
        <v xml:space="preserve">     Šie metai [2012]</v>
      </c>
    </row>
    <row r="11" spans="2:6" s="9" customFormat="1" ht="18.75" customHeight="1" x14ac:dyDescent="0.2">
      <c r="B11" s="33" t="s">
        <v>32</v>
      </c>
      <c r="C11" s="18"/>
      <c r="D11" s="18"/>
      <c r="E11" s="34" t="str">
        <f>B11</f>
        <v>Intervalas:</v>
      </c>
    </row>
    <row r="12" spans="2:6" s="9" customFormat="1" ht="18.75" customHeight="1" x14ac:dyDescent="0.2">
      <c r="B12" s="20" t="s">
        <v>27</v>
      </c>
      <c r="C12" s="22">
        <f ca="1">C7-7</f>
        <v>41169</v>
      </c>
      <c r="D12" s="22">
        <f ca="1">C12+6</f>
        <v>41175</v>
      </c>
      <c r="E12" s="21" t="str">
        <f ca="1">B12&amp;" ["&amp;TEXT(C12,"d mmm")&amp;" - "&amp;TEXT(D12,"d mmm")&amp;"]"</f>
        <v xml:space="preserve">     Ši savaitė [17 Rgs - 23 Rgs]</v>
      </c>
    </row>
    <row r="13" spans="2:6" s="9" customFormat="1" ht="18.75" customHeight="1" x14ac:dyDescent="0.2">
      <c r="B13" s="17" t="s">
        <v>28</v>
      </c>
      <c r="C13" s="18">
        <f ca="1">EDATE(C8,-1)</f>
        <v>41122</v>
      </c>
      <c r="D13" s="18">
        <f ca="1">EDATE(C13,1)-1</f>
        <v>41152</v>
      </c>
      <c r="E13" s="19" t="str">
        <f ca="1">B13&amp;" ["&amp;TEXT(C13,"d")&amp;" - "&amp;TEXT(D13,"d mmm")&amp;"]"</f>
        <v xml:space="preserve">     Praėjęs mėnuo [1 - 31 Rgp]</v>
      </c>
    </row>
    <row r="14" spans="2:6" s="9" customFormat="1" ht="18.75" customHeight="1" x14ac:dyDescent="0.2">
      <c r="B14" s="20" t="s">
        <v>29</v>
      </c>
      <c r="C14" s="22">
        <f ca="1">EDATE(C9,-3)</f>
        <v>40909</v>
      </c>
      <c r="D14" s="22">
        <f ca="1">EDATE(C14,3)-1</f>
        <v>40999</v>
      </c>
      <c r="E14" s="21" t="str">
        <f ca="1">B14&amp;" ["&amp;TEXT(C14,"d mmm")&amp;" - "&amp;TEXT(D14,"d mmm")&amp;"]"</f>
        <v xml:space="preserve">     Praėjęs ketvirtis [1 Sau - 31 Kov]</v>
      </c>
    </row>
    <row r="15" spans="2:6" s="9" customFormat="1" ht="18.75" customHeight="1" x14ac:dyDescent="0.2">
      <c r="B15" s="17" t="s">
        <v>30</v>
      </c>
      <c r="C15" s="18">
        <f ca="1">EDATE(C10,-12)</f>
        <v>40544</v>
      </c>
      <c r="D15" s="18">
        <f ca="1">EDATE(C15,12)-1</f>
        <v>40908</v>
      </c>
      <c r="E15" s="19" t="str">
        <f>B15</f>
        <v xml:space="preserve">     Praėję metai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5" t="s">
        <v>39</v>
      </c>
      <c r="C17" s="24" t="str">
        <f ca="1">IFERROR(MATCH(ParyškintiVeiklas,PatarimųParyškinimai1,0),"")</f>
        <v/>
      </c>
      <c r="D17" s="24" t="str">
        <f>ParyškintiVeiklas</f>
        <v xml:space="preserve">     Ši savaitė
     [birželio 18 d. – birželio 24 d.]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13 E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ba9b5cc-95a8-4c6a-b8c2-fbf672c2041c" xsi:nil="true"/>
    <AssetExpire xmlns="fba9b5cc-95a8-4c6a-b8c2-fbf672c2041c">2029-01-01T08:00:00+00:00</AssetExpire>
    <CampaignTagsTaxHTField0 xmlns="fba9b5cc-95a8-4c6a-b8c2-fbf672c2041c">
      <Terms xmlns="http://schemas.microsoft.com/office/infopath/2007/PartnerControls"/>
    </CampaignTagsTaxHTField0>
    <IntlLangReviewDate xmlns="fba9b5cc-95a8-4c6a-b8c2-fbf672c2041c" xsi:nil="true"/>
    <TPFriendlyName xmlns="fba9b5cc-95a8-4c6a-b8c2-fbf672c2041c" xsi:nil="true"/>
    <IntlLangReview xmlns="fba9b5cc-95a8-4c6a-b8c2-fbf672c2041c">false</IntlLangReview>
    <LocLastLocAttemptVersionLookup xmlns="fba9b5cc-95a8-4c6a-b8c2-fbf672c2041c">845884</LocLastLocAttemptVersionLookup>
    <PolicheckWords xmlns="fba9b5cc-95a8-4c6a-b8c2-fbf672c2041c" xsi:nil="true"/>
    <SubmitterId xmlns="fba9b5cc-95a8-4c6a-b8c2-fbf672c2041c" xsi:nil="true"/>
    <AcquiredFrom xmlns="fba9b5cc-95a8-4c6a-b8c2-fbf672c2041c">Internal MS</AcquiredFrom>
    <EditorialStatus xmlns="fba9b5cc-95a8-4c6a-b8c2-fbf672c2041c" xsi:nil="true"/>
    <Markets xmlns="fba9b5cc-95a8-4c6a-b8c2-fbf672c2041c"/>
    <OriginAsset xmlns="fba9b5cc-95a8-4c6a-b8c2-fbf672c2041c" xsi:nil="true"/>
    <AssetStart xmlns="fba9b5cc-95a8-4c6a-b8c2-fbf672c2041c">2012-06-28T22:28:16+00:00</AssetStart>
    <FriendlyTitle xmlns="fba9b5cc-95a8-4c6a-b8c2-fbf672c2041c" xsi:nil="true"/>
    <MarketSpecific xmlns="fba9b5cc-95a8-4c6a-b8c2-fbf672c2041c">false</MarketSpecific>
    <TPNamespace xmlns="fba9b5cc-95a8-4c6a-b8c2-fbf672c2041c" xsi:nil="true"/>
    <PublishStatusLookup xmlns="fba9b5cc-95a8-4c6a-b8c2-fbf672c2041c">
      <Value>227634</Value>
    </PublishStatusLookup>
    <APAuthor xmlns="fba9b5cc-95a8-4c6a-b8c2-fbf672c2041c">
      <UserInfo>
        <DisplayName/>
        <AccountId>2566</AccountId>
        <AccountType/>
      </UserInfo>
    </APAuthor>
    <TPCommandLine xmlns="fba9b5cc-95a8-4c6a-b8c2-fbf672c2041c" xsi:nil="true"/>
    <IntlLangReviewer xmlns="fba9b5cc-95a8-4c6a-b8c2-fbf672c2041c" xsi:nil="true"/>
    <OpenTemplate xmlns="fba9b5cc-95a8-4c6a-b8c2-fbf672c2041c">true</OpenTemplate>
    <CSXSubmissionDate xmlns="fba9b5cc-95a8-4c6a-b8c2-fbf672c2041c" xsi:nil="true"/>
    <TaxCatchAll xmlns="fba9b5cc-95a8-4c6a-b8c2-fbf672c2041c"/>
    <Manager xmlns="fba9b5cc-95a8-4c6a-b8c2-fbf672c2041c" xsi:nil="true"/>
    <NumericId xmlns="fba9b5cc-95a8-4c6a-b8c2-fbf672c2041c" xsi:nil="true"/>
    <ParentAssetId xmlns="fba9b5cc-95a8-4c6a-b8c2-fbf672c2041c" xsi:nil="true"/>
    <OriginalSourceMarket xmlns="fba9b5cc-95a8-4c6a-b8c2-fbf672c2041c">english</OriginalSourceMarket>
    <ApprovalStatus xmlns="fba9b5cc-95a8-4c6a-b8c2-fbf672c2041c">InProgress</ApprovalStatus>
    <TPComponent xmlns="fba9b5cc-95a8-4c6a-b8c2-fbf672c2041c" xsi:nil="true"/>
    <EditorialTags xmlns="fba9b5cc-95a8-4c6a-b8c2-fbf672c2041c" xsi:nil="true"/>
    <TPExecutable xmlns="fba9b5cc-95a8-4c6a-b8c2-fbf672c2041c" xsi:nil="true"/>
    <TPLaunchHelpLink xmlns="fba9b5cc-95a8-4c6a-b8c2-fbf672c2041c" xsi:nil="true"/>
    <LocComments xmlns="fba9b5cc-95a8-4c6a-b8c2-fbf672c2041c" xsi:nil="true"/>
    <LocRecommendedHandoff xmlns="fba9b5cc-95a8-4c6a-b8c2-fbf672c2041c" xsi:nil="true"/>
    <SourceTitle xmlns="fba9b5cc-95a8-4c6a-b8c2-fbf672c2041c" xsi:nil="true"/>
    <CSXUpdate xmlns="fba9b5cc-95a8-4c6a-b8c2-fbf672c2041c">false</CSXUpdate>
    <IntlLocPriority xmlns="fba9b5cc-95a8-4c6a-b8c2-fbf672c2041c" xsi:nil="true"/>
    <UAProjectedTotalWords xmlns="fba9b5cc-95a8-4c6a-b8c2-fbf672c2041c" xsi:nil="true"/>
    <AssetType xmlns="fba9b5cc-95a8-4c6a-b8c2-fbf672c2041c" xsi:nil="true"/>
    <MachineTranslated xmlns="fba9b5cc-95a8-4c6a-b8c2-fbf672c2041c">false</MachineTranslated>
    <OutputCachingOn xmlns="fba9b5cc-95a8-4c6a-b8c2-fbf672c2041c">false</OutputCachingOn>
    <TemplateStatus xmlns="fba9b5cc-95a8-4c6a-b8c2-fbf672c2041c">Complete</TemplateStatus>
    <IsSearchable xmlns="fba9b5cc-95a8-4c6a-b8c2-fbf672c2041c">false</IsSearchable>
    <ContentItem xmlns="fba9b5cc-95a8-4c6a-b8c2-fbf672c2041c" xsi:nil="true"/>
    <HandoffToMSDN xmlns="fba9b5cc-95a8-4c6a-b8c2-fbf672c2041c" xsi:nil="true"/>
    <ShowIn xmlns="fba9b5cc-95a8-4c6a-b8c2-fbf672c2041c">Show everywhere</ShowIn>
    <ThumbnailAssetId xmlns="fba9b5cc-95a8-4c6a-b8c2-fbf672c2041c" xsi:nil="true"/>
    <UALocComments xmlns="fba9b5cc-95a8-4c6a-b8c2-fbf672c2041c" xsi:nil="true"/>
    <UALocRecommendation xmlns="fba9b5cc-95a8-4c6a-b8c2-fbf672c2041c">Localize</UALocRecommendation>
    <LastModifiedDateTime xmlns="fba9b5cc-95a8-4c6a-b8c2-fbf672c2041c" xsi:nil="true"/>
    <LegacyData xmlns="fba9b5cc-95a8-4c6a-b8c2-fbf672c2041c" xsi:nil="true"/>
    <LocManualTestRequired xmlns="fba9b5cc-95a8-4c6a-b8c2-fbf672c2041c">false</LocManualTestRequired>
    <LocMarketGroupTiers2 xmlns="fba9b5cc-95a8-4c6a-b8c2-fbf672c2041c" xsi:nil="true"/>
    <ClipArtFilename xmlns="fba9b5cc-95a8-4c6a-b8c2-fbf672c2041c" xsi:nil="true"/>
    <TPApplication xmlns="fba9b5cc-95a8-4c6a-b8c2-fbf672c2041c" xsi:nil="true"/>
    <CSXHash xmlns="fba9b5cc-95a8-4c6a-b8c2-fbf672c2041c" xsi:nil="true"/>
    <DirectSourceMarket xmlns="fba9b5cc-95a8-4c6a-b8c2-fbf672c2041c">english</DirectSourceMarket>
    <PrimaryImageGen xmlns="fba9b5cc-95a8-4c6a-b8c2-fbf672c2041c">false</PrimaryImageGen>
    <PlannedPubDate xmlns="fba9b5cc-95a8-4c6a-b8c2-fbf672c2041c" xsi:nil="true"/>
    <CSXSubmissionMarket xmlns="fba9b5cc-95a8-4c6a-b8c2-fbf672c2041c" xsi:nil="true"/>
    <Downloads xmlns="fba9b5cc-95a8-4c6a-b8c2-fbf672c2041c">0</Downloads>
    <ArtSampleDocs xmlns="fba9b5cc-95a8-4c6a-b8c2-fbf672c2041c" xsi:nil="true"/>
    <TrustLevel xmlns="fba9b5cc-95a8-4c6a-b8c2-fbf672c2041c">1 Microsoft Managed Content</TrustLevel>
    <BlockPublish xmlns="fba9b5cc-95a8-4c6a-b8c2-fbf672c2041c">false</BlockPublish>
    <TPLaunchHelpLinkType xmlns="fba9b5cc-95a8-4c6a-b8c2-fbf672c2041c">Template</TPLaunchHelpLinkType>
    <LocalizationTagsTaxHTField0 xmlns="fba9b5cc-95a8-4c6a-b8c2-fbf672c2041c">
      <Terms xmlns="http://schemas.microsoft.com/office/infopath/2007/PartnerControls"/>
    </LocalizationTagsTaxHTField0>
    <BusinessGroup xmlns="fba9b5cc-95a8-4c6a-b8c2-fbf672c2041c" xsi:nil="true"/>
    <Providers xmlns="fba9b5cc-95a8-4c6a-b8c2-fbf672c2041c" xsi:nil="true"/>
    <TemplateTemplateType xmlns="fba9b5cc-95a8-4c6a-b8c2-fbf672c2041c">Excel Spreadsheet Template</TemplateTemplateType>
    <TimesCloned xmlns="fba9b5cc-95a8-4c6a-b8c2-fbf672c2041c" xsi:nil="true"/>
    <TPAppVersion xmlns="fba9b5cc-95a8-4c6a-b8c2-fbf672c2041c" xsi:nil="true"/>
    <VoteCount xmlns="fba9b5cc-95a8-4c6a-b8c2-fbf672c2041c" xsi:nil="true"/>
    <FeatureTagsTaxHTField0 xmlns="fba9b5cc-95a8-4c6a-b8c2-fbf672c2041c">
      <Terms xmlns="http://schemas.microsoft.com/office/infopath/2007/PartnerControls"/>
    </FeatureTagsTaxHTField0>
    <Provider xmlns="fba9b5cc-95a8-4c6a-b8c2-fbf672c2041c" xsi:nil="true"/>
    <UACurrentWords xmlns="fba9b5cc-95a8-4c6a-b8c2-fbf672c2041c" xsi:nil="true"/>
    <AssetId xmlns="fba9b5cc-95a8-4c6a-b8c2-fbf672c2041c">TP102929978</AssetId>
    <TPClientViewer xmlns="fba9b5cc-95a8-4c6a-b8c2-fbf672c2041c" xsi:nil="true"/>
    <DSATActionTaken xmlns="fba9b5cc-95a8-4c6a-b8c2-fbf672c2041c" xsi:nil="true"/>
    <APEditor xmlns="fba9b5cc-95a8-4c6a-b8c2-fbf672c2041c">
      <UserInfo>
        <DisplayName/>
        <AccountId xsi:nil="true"/>
        <AccountType/>
      </UserInfo>
    </APEditor>
    <TPInstallLocation xmlns="fba9b5cc-95a8-4c6a-b8c2-fbf672c2041c" xsi:nil="true"/>
    <OOCacheId xmlns="fba9b5cc-95a8-4c6a-b8c2-fbf672c2041c" xsi:nil="true"/>
    <IsDeleted xmlns="fba9b5cc-95a8-4c6a-b8c2-fbf672c2041c">false</IsDeleted>
    <PublishTargets xmlns="fba9b5cc-95a8-4c6a-b8c2-fbf672c2041c">OfficeOnlineVNext</PublishTargets>
    <ApprovalLog xmlns="fba9b5cc-95a8-4c6a-b8c2-fbf672c2041c" xsi:nil="true"/>
    <BugNumber xmlns="fba9b5cc-95a8-4c6a-b8c2-fbf672c2041c" xsi:nil="true"/>
    <CrawlForDependencies xmlns="fba9b5cc-95a8-4c6a-b8c2-fbf672c2041c">false</CrawlForDependencies>
    <InternalTagsTaxHTField0 xmlns="fba9b5cc-95a8-4c6a-b8c2-fbf672c2041c">
      <Terms xmlns="http://schemas.microsoft.com/office/infopath/2007/PartnerControls"/>
    </InternalTagsTaxHTField0>
    <LastHandOff xmlns="fba9b5cc-95a8-4c6a-b8c2-fbf672c2041c" xsi:nil="true"/>
    <Milestone xmlns="fba9b5cc-95a8-4c6a-b8c2-fbf672c2041c" xsi:nil="true"/>
    <OriginalRelease xmlns="fba9b5cc-95a8-4c6a-b8c2-fbf672c2041c">15</OriginalRelease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UANotes xmlns="fba9b5cc-95a8-4c6a-b8c2-fbf672c204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4A3F8-E631-45ED-BAB0-F6B4C56D5460}"/>
</file>

<file path=customXml/itemProps2.xml><?xml version="1.0" encoding="utf-8"?>
<ds:datastoreItem xmlns:ds="http://schemas.openxmlformats.org/officeDocument/2006/customXml" ds:itemID="{E8F9C745-E09A-4668-8378-93EF7953239B}"/>
</file>

<file path=customXml/itemProps3.xml><?xml version="1.0" encoding="utf-8"?>
<ds:datastoreItem xmlns:ds="http://schemas.openxmlformats.org/officeDocument/2006/customXml" ds:itemID="{84759B39-F2AA-4A37-B5F9-35A52082E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1 projekto užduočių sąrašas</vt:lpstr>
      <vt:lpstr>Parametrai ir skaičiavimai</vt:lpstr>
      <vt:lpstr>ParyškintiVeiklas</vt:lpstr>
      <vt:lpstr>PatarimųParyškinimai1</vt:lpstr>
      <vt:lpstr>ReikšRPabaiga</vt:lpstr>
      <vt:lpstr>ReikšRPradžia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Windows vartotojas</cp:lastModifiedBy>
  <dcterms:created xsi:type="dcterms:W3CDTF">2012-06-20T19:13:14Z</dcterms:created>
  <dcterms:modified xsi:type="dcterms:W3CDTF">2012-09-24T07:20:29Z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