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EA204326-E8A9-447E-A8F0-E6106CA8A244}" xr6:coauthVersionLast="36" xr6:coauthVersionMax="43" xr10:uidLastSave="{00000000-0000-0000-0000-000000000000}"/>
  <bookViews>
    <workbookView xWindow="810" yWindow="-120" windowWidth="28860" windowHeight="16125" xr2:uid="{00000000-000D-0000-FFFF-FFFF00000000}"/>
  </bookViews>
  <sheets>
    <sheet name="Būsto paskolos palyginimas" sheetId="1" r:id="rId1"/>
  </sheets>
  <definedNames>
    <definedName name="PaskolosSuma">'Būsto paskolos palyginimas'!$D$3</definedName>
    <definedName name="_xlnm.Print_Titles" localSheetId="0">'Būsto paskolos palyginimas'!$5:$5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J6" i="1"/>
  <c r="J7" i="1"/>
  <c r="J8" i="1"/>
  <c r="J9" i="1"/>
  <c r="L6" i="1" l="1"/>
  <c r="L7" i="1"/>
  <c r="L8" i="1"/>
  <c r="L9" i="1"/>
</calcChain>
</file>

<file path=xl/sharedStrings.xml><?xml version="1.0" encoding="utf-8"?>
<sst xmlns="http://schemas.openxmlformats.org/spreadsheetml/2006/main" count="30" uniqueCount="28">
  <si>
    <r>
      <t xml:space="preserve">BŪSTO PASKOLOS </t>
    </r>
    <r>
      <rPr>
        <b/>
        <i/>
        <sz val="34"/>
        <color theme="8"/>
        <rFont val="Trebuchet MS"/>
        <family val="2"/>
        <scheme val="major"/>
      </rPr>
      <t>PALYGINIMAS</t>
    </r>
  </si>
  <si>
    <t>DATA</t>
  </si>
  <si>
    <t>SUMA</t>
  </si>
  <si>
    <t>Stulpelinė diagrama, kurios šiame langelyje pateiktas Palūkanų normos palyginimas.</t>
  </si>
  <si>
    <t>Nr.</t>
  </si>
  <si>
    <t>BANKAS</t>
  </si>
  <si>
    <t>1 vardas</t>
  </si>
  <si>
    <t>2 vardas</t>
  </si>
  <si>
    <t>3 vardas</t>
  </si>
  <si>
    <t>4 vardas</t>
  </si>
  <si>
    <t>Data</t>
  </si>
  <si>
    <t>TIPAS</t>
  </si>
  <si>
    <t>Koreguojama</t>
  </si>
  <si>
    <t>Fiksuota</t>
  </si>
  <si>
    <t>TERMINAS</t>
  </si>
  <si>
    <t>Stulpelinė diagrama, kurios šiame langelyje pateiktos išankstinės išlaidos.</t>
  </si>
  <si>
    <t>AMORTIZUOTI METAI</t>
  </si>
  <si>
    <t>TARIFAS</t>
  </si>
  <si>
    <t>BAL</t>
  </si>
  <si>
    <t>TAŠKAI</t>
  </si>
  <si>
    <t>Klasterinė juostinė diagrama, kurios šiame langelyje pateiktos Mėnesio įmokos.</t>
  </si>
  <si>
    <t>IŠANKSTINĖS</t>
  </si>
  <si>
    <t>MOKĖJIMAS</t>
  </si>
  <si>
    <t>1 METŲ SUMA</t>
  </si>
  <si>
    <t>METINĖ SUMA</t>
  </si>
  <si>
    <t>EKSPLOATACIJOS LAIKO SUMA</t>
  </si>
  <si>
    <t>EUR TAŠKŲ</t>
  </si>
  <si>
    <t>EUR UŽDARYMAS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</si>
</sst>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* #,##0_ ;_ * \-#,##0_ ;_ * &quot;-&quot;_ ;_ @_ "/>
    <numFmt numFmtId="165" formatCode="_ &quot;₹&quot;\ * #,##0.00_ ;_ &quot;₹&quot;\ * \-#,##0.00_ ;_ &quot;₹&quot;\ * &quot;-&quot;??_ ;_ @_ "/>
    <numFmt numFmtId="166" formatCode="_ * #,##0.00_ ;_ * \-#,##0.00_ ;_ * &quot;-&quot;??_ ;_ @_ "/>
    <numFmt numFmtId="167" formatCode="0.000%"/>
    <numFmt numFmtId="168" formatCode="#,##0\ [$EUR]"/>
    <numFmt numFmtId="169" formatCode="#,##0.00\ [$EUR];[Red]\-#,##0.00\ [$EUR]"/>
  </numFmts>
  <fonts count="23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34"/>
      <color theme="0"/>
      <name val="Trebuchet MS"/>
      <family val="2"/>
      <scheme val="major"/>
    </font>
    <font>
      <b/>
      <i/>
      <sz val="34"/>
      <color theme="8"/>
      <name val="Trebuchet MS"/>
      <family val="2"/>
      <scheme val="major"/>
    </font>
    <font>
      <sz val="18"/>
      <color theme="1" tint="0.34998626667073579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1" tint="0.499984740745262"/>
      <name val="Trebuchet MS"/>
      <family val="2"/>
      <scheme val="minor"/>
    </font>
    <font>
      <sz val="1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0" fontId="5" fillId="2" borderId="1" applyNumberFormat="0" applyFill="0" applyBorder="0" applyProtection="0">
      <alignment horizontal="right"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Fill="0" applyBorder="0" applyProtection="0">
      <alignment horizontal="left" vertical="center"/>
    </xf>
    <xf numFmtId="166" fontId="2" fillId="0" borderId="0" applyFill="0" applyBorder="0" applyAlignment="0" applyProtection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9" fontId="2" fillId="0" borderId="0" applyFill="0" applyBorder="0" applyAlignment="0" applyProtection="0"/>
    <xf numFmtId="0" fontId="7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2" fillId="4" borderId="2" applyNumberFormat="0" applyAlignment="0" applyProtection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7" applyNumberFormat="0" applyAlignment="0" applyProtection="0"/>
    <xf numFmtId="0" fontId="16" fillId="8" borderId="1" applyNumberFormat="0" applyAlignment="0" applyProtection="0"/>
    <xf numFmtId="0" fontId="17" fillId="0" borderId="8" applyNumberFormat="0" applyFill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>
      <alignment vertical="center" wrapText="1"/>
    </xf>
    <xf numFmtId="2" fontId="0" fillId="0" borderId="0" xfId="0" applyNumberFormat="1" applyAlignment="1">
      <alignment horizontal="center" vertical="center"/>
    </xf>
    <xf numFmtId="0" fontId="0" fillId="3" borderId="0" xfId="4" applyFo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7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4" fontId="5" fillId="0" borderId="5" xfId="3" applyNumberFormat="1" applyFill="1" applyBorder="1">
      <alignment horizontal="right" vertical="center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168" fontId="5" fillId="0" borderId="0" xfId="2" applyNumberFormat="1" applyFont="1" applyFill="1" applyBorder="1" applyAlignment="1">
      <alignment horizontal="right" vertical="center"/>
    </xf>
    <xf numFmtId="169" fontId="0" fillId="0" borderId="0" xfId="0" applyNumberFormat="1" applyFont="1" applyBorder="1" applyAlignment="1">
      <alignment horizontal="right" vertical="center"/>
    </xf>
    <xf numFmtId="16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11" fillId="3" borderId="0" xfId="4" applyFont="1" applyAlignment="1">
      <alignment horizontal="center" vertical="center"/>
    </xf>
    <xf numFmtId="0" fontId="6" fillId="0" borderId="5" xfId="5" applyFill="1" applyBorder="1">
      <alignment horizontal="left" vertical="center"/>
    </xf>
    <xf numFmtId="0" fontId="6" fillId="0" borderId="6" xfId="5" applyFill="1" applyBorder="1">
      <alignment horizontal="left" vertical="center"/>
    </xf>
    <xf numFmtId="0" fontId="3" fillId="3" borderId="0" xfId="1" applyFill="1" applyAlignment="1">
      <alignment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Įvesties etiketės" xfId="5" xr:uid="{00000000-0005-0000-0000-000009000000}"/>
    <cellStyle name="Kontrasto fonas" xfId="4" xr:uid="{00000000-0005-0000-0000-000002000000}"/>
    <cellStyle name="千位分隔" xfId="6" builtinId="3" customBuiltin="1"/>
    <cellStyle name="千位分隔[0]" xfId="7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14" builtinId="19" customBuiltin="1"/>
    <cellStyle name="检查单元格" xfId="21" builtinId="23" customBuiltin="1"/>
    <cellStyle name="汇总" xfId="24" builtinId="25" customBuiltin="1"/>
    <cellStyle name="注释" xfId="13" builtinId="10" customBuiltin="1"/>
    <cellStyle name="百分比" xfId="9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2" builtinId="11" customBuiltin="1"/>
    <cellStyle name="计算" xfId="19" builtinId="22" customBuiltin="1"/>
    <cellStyle name="货币" xfId="8" builtinId="4" customBuiltin="1"/>
    <cellStyle name="货币[0]" xfId="2" builtinId="7" customBuiltin="1"/>
    <cellStyle name="输入" xfId="3" builtinId="20" customBuiltin="1"/>
    <cellStyle name="输出" xfId="18" builtinId="21" customBuiltin="1"/>
    <cellStyle name="适中" xfId="17" builtinId="28" customBuiltin="1"/>
    <cellStyle name="链接单元格" xfId="20" builtinId="24" customBuiltin="1"/>
  </cellStyles>
  <dxfs count="20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9" formatCode="#,##0.00\ [$EUR];[Red]\-#,##0.00\ [$EUR]"/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9" formatCode="#,##0.00\ [$EUR];[Red]\-#,##0.00\ [$EUR]"/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9" formatCode="#,##0.00\ [$EUR];[Red]\-#,##0.00\ [$EUR]"/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9" formatCode="#,##0.00\ [$EUR];[Red]\-#,##0.00\ [$EUR]"/>
      <alignment horizontal="right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167" formatCode="0.000%"/>
      <alignment horizontal="center" vertical="center" textRotation="0" wrapText="0" indent="0" justifyLastLine="0" shrinkToFit="0" readingOrder="0"/>
    </dxf>
    <dxf>
      <numFmt numFmtId="167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</dxfs>
  <tableStyles count="2" defaultTableStyle="Būsto paskolos palyginimas" defaultPivotStyle="PivotStyleLight6">
    <tableStyle name="Būsto paskolos palyginimas" pivot="0" count="2" xr9:uid="{00000000-0011-0000-FFFF-FFFF01000000}">
      <tableStyleElement type="wholeTable" dxfId="19"/>
      <tableStyleElement type="headerRow" dxfId="18"/>
    </tableStyle>
    <tableStyle name="Custom Slicer Style" pivot="0" table="0" count="10" xr9:uid="{00000000-0011-0000-FFFF-FFFF00000000}">
      <tableStyleElement type="wholeTable" dxfId="17"/>
      <tableStyleElement type="headerRow" dxfId="16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>
                <a:latin typeface="+mj-lt"/>
              </a:rPr>
              <a:t>PALŪKANŲ NORMA </a:t>
            </a:r>
            <a:r>
              <a:rPr lang="en-US" b="0" i="1">
                <a:solidFill>
                  <a:schemeClr val="accent5"/>
                </a:solidFill>
                <a:latin typeface="+mj-lt"/>
              </a:rPr>
              <a:t>PALYGINIMAS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'Būsto paskolos palyginimas'!$G$5</c:f>
              <c:strCache>
                <c:ptCount val="1"/>
                <c:pt idx="0">
                  <c:v>TARIFAS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0472F3B-8E75-40FB-B211-BD9AFAAB4B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E40929C-B179-41F3-BEC5-5F05D83C236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5D79ACE-5A15-48FB-9459-1BD4F7BBD5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1244688-657E-4267-88A1-D8DD8F366B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'Būsto paskolos palyginimas'!$G$6:$G$9</c:f>
              <c:numCache>
                <c:formatCode>0.000%</c:formatCode>
                <c:ptCount val="4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'Būsto paskolos palyginimas'!$B$6:$B$10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>
                <a:latin typeface="+mj-lt"/>
              </a:rPr>
              <a:t>IŠ ANKSTO </a:t>
            </a:r>
            <a:r>
              <a:rPr lang="en-US" b="0" i="1">
                <a:solidFill>
                  <a:schemeClr val="accent5"/>
                </a:solidFill>
                <a:latin typeface="+mj-lt"/>
              </a:rPr>
              <a:t>IŠLAIDOS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'Būsto paskolos palyginimas'!$L$5</c:f>
              <c:strCache>
                <c:ptCount val="1"/>
                <c:pt idx="0">
                  <c:v>IŠANKSTINĖS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8830429-845F-4D30-8B72-DF538D79A0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6269E86-DEEC-4834-8D6C-A972ECC43A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6659778-86A2-46A5-9866-7CF92E6A4D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B5F5BBC-D2C8-4B30-B512-38FDCD0746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'Būsto paskolos palyginimas'!$L$6:$L$9</c:f>
              <c:numCache>
                <c:formatCode>#,##0.00\ [$EUR];[Red]\-#,##0.00\ [$EUR]</c:formatCode>
                <c:ptCount val="4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'Būsto paskolos palyginimas'!$B$6:$B$10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[$EUR]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>
                <a:latin typeface="+mj-lt"/>
              </a:rPr>
              <a:t>MĖNESINIAI </a:t>
            </a:r>
            <a:r>
              <a:rPr lang="en-US" b="0" i="1">
                <a:solidFill>
                  <a:schemeClr val="accent5"/>
                </a:solidFill>
                <a:latin typeface="+mj-lt"/>
              </a:rPr>
              <a:t>MOKĖJIMAI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'Būsto paskolos palyginimas'!$M$5</c:f>
              <c:strCache>
                <c:ptCount val="1"/>
                <c:pt idx="0">
                  <c:v>MOKĖJIMAS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1899B0B-3A51-47B3-A3CB-8078F01F63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D2EFF25-D0A8-47AD-ABA6-22EAA87E96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0419323-51D8-442D-B401-4C588DB828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1C33052-7140-4E83-B71D-DEF66A5743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'Būsto paskolos palyginimas'!$M$6:$M$9</c:f>
              <c:numCache>
                <c:formatCode>General</c:formatCode>
                <c:ptCount val="4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'Būsto paskolos palyginimas'!$B$6:$B$10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[$EUR]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4</xdr:col>
      <xdr:colOff>276226</xdr:colOff>
      <xdr:row>3</xdr:row>
      <xdr:rowOff>1931670</xdr:rowOff>
    </xdr:to>
    <xdr:graphicFrame macro="">
      <xdr:nvGraphicFramePr>
        <xdr:cNvPr id="2" name="1 diagrama" descr="Stulpelinė diagrama, kurioje pateiktas Palūkanų normos palyginima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57150</xdr:colOff>
      <xdr:row>3</xdr:row>
      <xdr:rowOff>117475</xdr:rowOff>
    </xdr:from>
    <xdr:to>
      <xdr:col>8</xdr:col>
      <xdr:colOff>219075</xdr:colOff>
      <xdr:row>3</xdr:row>
      <xdr:rowOff>1934845</xdr:rowOff>
    </xdr:to>
    <xdr:graphicFrame macro="">
      <xdr:nvGraphicFramePr>
        <xdr:cNvPr id="3" name="2 diagrama" descr="Stulpelinė diagrama, kurioje pateiktos išankstinės išlaido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180975</xdr:colOff>
      <xdr:row>3</xdr:row>
      <xdr:rowOff>117475</xdr:rowOff>
    </xdr:from>
    <xdr:to>
      <xdr:col>13</xdr:col>
      <xdr:colOff>1114425</xdr:colOff>
      <xdr:row>3</xdr:row>
      <xdr:rowOff>1934845</xdr:rowOff>
    </xdr:to>
    <xdr:graphicFrame macro="">
      <xdr:nvGraphicFramePr>
        <xdr:cNvPr id="4" name="3 diagrama" descr="Klasterinė juostinė diagrama, kurioje pateiktos Mėnesio įmoko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skolos" displayName="Paskolos" ref="B5:P9" totalsRowShown="0" headerRowDxfId="15">
  <autoFilter ref="B5:P9" xr:uid="{00000000-0009-0000-0100-000001000000}"/>
  <tableColumns count="15">
    <tableColumn id="1" xr3:uid="{00000000-0010-0000-0000-000001000000}" name="Nr." dataDxfId="14"/>
    <tableColumn id="2" xr3:uid="{00000000-0010-0000-0000-000002000000}" name="BANKAS" dataDxfId="13"/>
    <tableColumn id="3" xr3:uid="{00000000-0010-0000-0000-000003000000}" name="TIPAS" dataDxfId="12"/>
    <tableColumn id="16" xr3:uid="{00000000-0010-0000-0000-000010000000}" name="TERMINAS" dataDxfId="11"/>
    <tableColumn id="4" xr3:uid="{00000000-0010-0000-0000-000004000000}" name="AMORTIZUOTI METAI" dataDxfId="10"/>
    <tableColumn id="5" xr3:uid="{00000000-0010-0000-0000-000005000000}" name="TARIFAS" dataDxfId="9"/>
    <tableColumn id="11" xr3:uid="{00000000-0010-0000-0000-00000B000000}" name="BAL" dataDxfId="8"/>
    <tableColumn id="6" xr3:uid="{00000000-0010-0000-0000-000006000000}" name="TAŠKAI" dataDxfId="7"/>
    <tableColumn id="7" xr3:uid="{00000000-0010-0000-0000-000007000000}" name="EUR TAŠKŲ" dataDxfId="6">
      <calculatedColumnFormula>IFERROR(Paskolos[[#This Row],[TAŠKAI]]/100*PaskolosSuma,0)</calculatedColumnFormula>
    </tableColumn>
    <tableColumn id="8" xr3:uid="{00000000-0010-0000-0000-000008000000}" name="EUR UŽDARYMAS" dataDxfId="5"/>
    <tableColumn id="12" xr3:uid="{00000000-0010-0000-0000-00000C000000}" name="IŠANKSTINĖS" dataDxfId="4">
      <calculatedColumnFormula>SUM(Paskolos[[#This Row],[EUR TAŠKŲ]:[EUR UŽDARYMAS]])</calculatedColumnFormula>
    </tableColumn>
    <tableColumn id="9" xr3:uid="{00000000-0010-0000-0000-000009000000}" name="MOKĖJIMAS" dataDxfId="3">
      <calculatedColumnFormula>IFERROR(PMT(Paskolos[[#This Row],[TARIFAS]]/12,Paskolos[[#This Row],[AMORTIZUOTI METAI]]*12,-PaskolosSuma,1),"")</calculatedColumnFormula>
    </tableColumn>
    <tableColumn id="10" xr3:uid="{00000000-0010-0000-0000-00000A000000}" name="1 METŲ SUMA" dataDxfId="2"/>
    <tableColumn id="13" xr3:uid="{00000000-0010-0000-0000-00000D000000}" name="METINĖ SUMA" dataDxfId="1"/>
    <tableColumn id="14" xr3:uid="{00000000-0010-0000-0000-00000E000000}" name="EKSPLOATACIJOS LAIKO SUMA" dataDxfId="0"/>
  </tableColumns>
  <tableStyleInfo name="Būsto paskolos palyginim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numerį, banko pavadinimą, terminą, APR, taškus, uždarymo sumą, 1 metų, kasmetines ir eksploatacijos laiko sumas. Dolerio taškai, išankstinė suma ir mokėjimai apskaičiuojami automatiškai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tabSelected="1" zoomScaleNormal="100" workbookViewId="0"/>
  </sheetViews>
  <sheetFormatPr defaultRowHeight="30" customHeight="1" x14ac:dyDescent="0.3"/>
  <cols>
    <col min="1" max="1" width="2.75" customWidth="1"/>
    <col min="3" max="3" width="17.25" customWidth="1"/>
    <col min="4" max="4" width="21.875" customWidth="1"/>
    <col min="5" max="5" width="14" bestFit="1" customWidth="1"/>
    <col min="6" max="6" width="21.625" bestFit="1" customWidth="1"/>
    <col min="7" max="7" width="10.5" bestFit="1" customWidth="1"/>
    <col min="9" max="9" width="10.375" customWidth="1"/>
    <col min="10" max="10" width="12.875" customWidth="1"/>
    <col min="11" max="11" width="18.125" bestFit="1" customWidth="1"/>
    <col min="12" max="12" width="14.25" bestFit="1" customWidth="1"/>
    <col min="13" max="13" width="13.5" bestFit="1" customWidth="1"/>
    <col min="14" max="14" width="15.625" bestFit="1" customWidth="1"/>
    <col min="15" max="15" width="15.5" bestFit="1" customWidth="1"/>
    <col min="16" max="16" width="17.125" bestFit="1" customWidth="1"/>
    <col min="17" max="17" width="2.75" customWidth="1"/>
  </cols>
  <sheetData>
    <row r="1" spans="1:17" ht="55.5" customHeight="1" x14ac:dyDescent="0.3">
      <c r="A1" s="2"/>
      <c r="B1" s="19" t="s">
        <v>0</v>
      </c>
      <c r="C1" s="19"/>
      <c r="D1" s="19"/>
      <c r="E1" s="19"/>
      <c r="F1" s="19"/>
      <c r="G1" s="19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" customHeight="1" x14ac:dyDescent="0.3">
      <c r="B2" s="17" t="s">
        <v>1</v>
      </c>
      <c r="C2" s="17"/>
      <c r="D2" s="8" t="s">
        <v>10</v>
      </c>
    </row>
    <row r="3" spans="1:17" ht="30" customHeight="1" x14ac:dyDescent="0.3">
      <c r="B3" s="18" t="s">
        <v>2</v>
      </c>
      <c r="C3" s="18"/>
      <c r="D3" s="11">
        <v>350000</v>
      </c>
    </row>
    <row r="4" spans="1:17" ht="162.6" customHeight="1" x14ac:dyDescent="0.3">
      <c r="A4" s="2"/>
      <c r="B4" s="16" t="s">
        <v>3</v>
      </c>
      <c r="C4" s="16"/>
      <c r="D4" s="16"/>
      <c r="E4" s="16"/>
      <c r="F4" s="16" t="s">
        <v>15</v>
      </c>
      <c r="G4" s="16"/>
      <c r="H4" s="16"/>
      <c r="I4" s="16"/>
      <c r="J4" s="16" t="s">
        <v>20</v>
      </c>
      <c r="K4" s="16"/>
      <c r="L4" s="16"/>
      <c r="M4" s="16"/>
      <c r="N4" s="16"/>
      <c r="O4" s="16"/>
      <c r="P4" s="2"/>
      <c r="Q4" s="2"/>
    </row>
    <row r="5" spans="1:17" s="9" customFormat="1" ht="39.950000000000003" customHeight="1" x14ac:dyDescent="0.3">
      <c r="B5" s="14" t="s">
        <v>4</v>
      </c>
      <c r="C5" s="10" t="s">
        <v>5</v>
      </c>
      <c r="D5" s="10" t="s">
        <v>11</v>
      </c>
      <c r="E5" s="14" t="s">
        <v>14</v>
      </c>
      <c r="F5" s="10" t="s">
        <v>16</v>
      </c>
      <c r="G5" s="10" t="s">
        <v>17</v>
      </c>
      <c r="H5" s="10" t="s">
        <v>18</v>
      </c>
      <c r="I5" s="10" t="s">
        <v>19</v>
      </c>
      <c r="J5" s="15" t="s">
        <v>26</v>
      </c>
      <c r="K5" s="15" t="s">
        <v>27</v>
      </c>
      <c r="L5" s="15" t="s">
        <v>21</v>
      </c>
      <c r="M5" s="15" t="s">
        <v>22</v>
      </c>
      <c r="N5" s="10" t="s">
        <v>23</v>
      </c>
      <c r="O5" s="10" t="s">
        <v>24</v>
      </c>
      <c r="P5" s="10" t="s">
        <v>25</v>
      </c>
    </row>
    <row r="6" spans="1:17" ht="30" customHeight="1" x14ac:dyDescent="0.3">
      <c r="B6" s="3">
        <v>4</v>
      </c>
      <c r="C6" s="4" t="s">
        <v>6</v>
      </c>
      <c r="D6" s="4" t="s">
        <v>12</v>
      </c>
      <c r="E6" s="5">
        <v>5</v>
      </c>
      <c r="F6" s="5">
        <v>30</v>
      </c>
      <c r="G6" s="6">
        <v>2.5000000000000001E-2</v>
      </c>
      <c r="H6" s="6">
        <v>3.338E-2</v>
      </c>
      <c r="I6" s="7">
        <v>2</v>
      </c>
      <c r="J6" s="12">
        <f>IFERROR(Paskolos[[#This Row],[TAŠKAI]]/100*PaskolosSuma,0)</f>
        <v>7000</v>
      </c>
      <c r="K6" s="12">
        <v>1000</v>
      </c>
      <c r="L6" s="13">
        <f>SUM(Paskolos[[#This Row],[EUR TAŠKŲ]:[EUR UŽDARYMAS]])</f>
        <v>8000</v>
      </c>
      <c r="M6" s="13">
        <f>IFERROR(PMT(Paskolos[[#This Row],[TARIFAS]]/12,Paskolos[[#This Row],[AMORTIZUOTI METAI]]*12,-PaskolosSuma,1),"")</f>
        <v>1382.9212779864072</v>
      </c>
      <c r="N6" s="1">
        <v>5</v>
      </c>
      <c r="O6" s="1">
        <v>2</v>
      </c>
      <c r="P6" s="1">
        <v>5</v>
      </c>
    </row>
    <row r="7" spans="1:17" ht="30" customHeight="1" x14ac:dyDescent="0.3">
      <c r="B7" s="3">
        <v>3</v>
      </c>
      <c r="C7" s="4" t="s">
        <v>7</v>
      </c>
      <c r="D7" s="4" t="s">
        <v>12</v>
      </c>
      <c r="E7" s="5">
        <v>7</v>
      </c>
      <c r="F7" s="5">
        <v>30</v>
      </c>
      <c r="G7" s="6">
        <v>2.6249999999999999E-2</v>
      </c>
      <c r="H7" s="6">
        <v>3.252E-2</v>
      </c>
      <c r="I7" s="7">
        <v>2</v>
      </c>
      <c r="J7" s="12">
        <f>IFERROR(Paskolos[[#This Row],[TAŠKAI]]/100*PaskolosSuma,0)</f>
        <v>7000</v>
      </c>
      <c r="K7" s="12">
        <v>750</v>
      </c>
      <c r="L7" s="13">
        <f>SUM(Paskolos[[#This Row],[EUR TAŠKŲ]:[EUR UŽDARYMAS]])</f>
        <v>7750</v>
      </c>
      <c r="M7" s="13">
        <f>IFERROR(PMT(Paskolos[[#This Row],[TARIFAS]]/12,Paskolos[[#This Row],[AMORTIZUOTI METAI]]*12,-PaskolosSuma,1),"")</f>
        <v>1405.7750296425222</v>
      </c>
      <c r="N7" s="1">
        <v>5</v>
      </c>
      <c r="O7" s="1">
        <v>2</v>
      </c>
      <c r="P7" s="1">
        <v>5</v>
      </c>
    </row>
    <row r="8" spans="1:17" ht="30" customHeight="1" x14ac:dyDescent="0.3">
      <c r="B8" s="5">
        <v>1</v>
      </c>
      <c r="C8" s="4" t="s">
        <v>8</v>
      </c>
      <c r="D8" s="4" t="s">
        <v>13</v>
      </c>
      <c r="E8" s="5">
        <v>30</v>
      </c>
      <c r="F8" s="5">
        <v>30</v>
      </c>
      <c r="G8" s="6">
        <v>3.5000000000000003E-2</v>
      </c>
      <c r="H8" s="6">
        <v>3.755E-2</v>
      </c>
      <c r="I8" s="7">
        <v>1.75</v>
      </c>
      <c r="J8" s="12">
        <f>IFERROR(Paskolos[[#This Row],[TAŠKAI]]/100*PaskolosSuma,0)</f>
        <v>6125.0000000000009</v>
      </c>
      <c r="K8" s="12">
        <v>500</v>
      </c>
      <c r="L8" s="13">
        <f>SUM(Paskolos[[#This Row],[EUR TAŠKŲ]:[EUR UŽDARYMAS]])</f>
        <v>6625.0000000000009</v>
      </c>
      <c r="M8" s="13">
        <f>IFERROR(PMT(Paskolos[[#This Row],[TARIFAS]]/12,Paskolos[[#This Row],[AMORTIZUOTI METAI]]*12,-PaskolosSuma,1),"")</f>
        <v>1571.6548335506743</v>
      </c>
      <c r="N8" s="1"/>
      <c r="O8" s="1"/>
      <c r="P8" s="1"/>
    </row>
    <row r="9" spans="1:17" ht="30" customHeight="1" x14ac:dyDescent="0.3">
      <c r="B9" s="3">
        <v>2</v>
      </c>
      <c r="C9" s="4" t="s">
        <v>9</v>
      </c>
      <c r="D9" s="4" t="s">
        <v>13</v>
      </c>
      <c r="E9" s="5">
        <v>15</v>
      </c>
      <c r="F9" s="5">
        <v>15</v>
      </c>
      <c r="G9" s="6">
        <v>2.8750000000000001E-2</v>
      </c>
      <c r="H9" s="6">
        <v>3.2910000000000002E-2</v>
      </c>
      <c r="I9" s="7">
        <v>1.5</v>
      </c>
      <c r="J9" s="12">
        <f>IFERROR(Paskolos[[#This Row],[TAŠKAI]]/100*PaskolosSuma,0)</f>
        <v>5250</v>
      </c>
      <c r="K9" s="12">
        <v>1200</v>
      </c>
      <c r="L9" s="13">
        <f>SUM(Paskolos[[#This Row],[EUR TAŠKŲ]:[EUR UŽDARYMAS]])</f>
        <v>6450</v>
      </c>
      <c r="M9" s="13">
        <f>IFERROR(PMT(Paskolos[[#This Row],[TARIFAS]]/12,Paskolos[[#This Row],[AMORTIZUOTI METAI]]*12,-PaskolosSuma,1),"")</f>
        <v>2396.0455675280091</v>
      </c>
      <c r="N9" s="1"/>
      <c r="O9" s="1"/>
      <c r="P9" s="1"/>
    </row>
  </sheetData>
  <mergeCells count="6">
    <mergeCell ref="B1:G1"/>
    <mergeCell ref="B4:E4"/>
    <mergeCell ref="F4:I4"/>
    <mergeCell ref="J4:O4"/>
    <mergeCell ref="B2:C2"/>
    <mergeCell ref="B3:C3"/>
  </mergeCells>
  <conditionalFormatting sqref="L6:L9">
    <cfRule type="dataBar" priority="6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Sukurkite būsto paskolos palyginimą šiame darbalapyje. Įveskite informaciją paskolos lentelėje, datą D2 langelyje ir paskolos sumą D3 langelyje. Diagramos langeliuose B4, F4 ir J4 atnaujinamos automatiškai" sqref="A1" xr:uid="{00000000-0002-0000-0000-000000000000}"/>
    <dataValidation allowBlank="1" showInputMessage="1" showErrorMessage="1" prompt="Šiame langelyje yra darbalapio pavadinimas" sqref="B1" xr:uid="{00000000-0002-0000-0000-000001000000}"/>
    <dataValidation allowBlank="1" showInputMessage="1" showErrorMessage="1" prompt="Įveskite datą langelyje dešinėje" sqref="B2:C2" xr:uid="{00000000-0002-0000-0000-000002000000}"/>
    <dataValidation allowBlank="1" showInputMessage="1" showErrorMessage="1" prompt="Šiame langelyje įveskite datą" sqref="D2" xr:uid="{00000000-0002-0000-0000-000003000000}"/>
    <dataValidation allowBlank="1" showInputMessage="1" showErrorMessage="1" prompt="Įveskite sumą langelyje dešinėje" sqref="B3:C3" xr:uid="{00000000-0002-0000-0000-000004000000}"/>
    <dataValidation allowBlank="1" showInputMessage="1" showErrorMessage="1" prompt="Šiame langelyje įveskite sumą, o lentelėje, prasidedančioje nuo B5 langelio – paskolos informaciją" sqref="D3" xr:uid="{00000000-0002-0000-0000-000005000000}"/>
    <dataValidation allowBlank="1" showInputMessage="1" showErrorMessage="1" prompt="Stulpelyje po šia antrašte įveskite numerį. Norėdami rasti konkrečius įrašus, naudokite antraščių filtrus" sqref="B5" xr:uid="{00000000-0002-0000-0000-000006000000}"/>
    <dataValidation allowBlank="1" showInputMessage="1" showErrorMessage="1" prompt="Šiame stulpelyje po šia antrašte įveskite banką" sqref="C5" xr:uid="{00000000-0002-0000-0000-000007000000}"/>
    <dataValidation allowBlank="1" showInputMessage="1" showErrorMessage="1" prompt="Šiame stulpelyje po šia antrašte pasirinkite tipą. Paspauskite ALT + RODYKLĘ ŽEMYN, kad atidarytumėte išplečiamąjį sąrašą, tada ENTER, kad pasirinktumėte" sqref="D5" xr:uid="{00000000-0002-0000-0000-000008000000}"/>
    <dataValidation allowBlank="1" showInputMessage="1" showErrorMessage="1" prompt="Šiame stulpelyje po antrašte įveskite terminą" sqref="E5" xr:uid="{00000000-0002-0000-0000-000009000000}"/>
    <dataValidation allowBlank="1" showInputMessage="1" showErrorMessage="1" prompt="Šiame stulpelyje po antrašte įveskite amortizuotus metus" sqref="F5" xr:uid="{00000000-0002-0000-0000-00000A000000}"/>
    <dataValidation allowBlank="1" showInputMessage="1" showErrorMessage="1" prompt="Šiame stulpelyje po šia antrašte įveskite tarifą" sqref="G5" xr:uid="{00000000-0002-0000-0000-00000B000000}"/>
    <dataValidation allowBlank="1" showInputMessage="1" showErrorMessage="1" prompt="Šiame stulpelyje po šia antrašte įveskite metinį procentų koeficientą (APR)" sqref="H5" xr:uid="{00000000-0002-0000-0000-00000C000000}"/>
    <dataValidation allowBlank="1" showInputMessage="1" showErrorMessage="1" prompt="Šiame stulpelyje po šia antrašte įveskite taškus" sqref="I5" xr:uid="{00000000-0002-0000-0000-00000D000000}"/>
    <dataValidation allowBlank="1" showInputMessage="1" showErrorMessage="1" prompt="Stulpelyje po šia antrašte automatiškai apskaičiuojami dolerių taškai" sqref="J5" xr:uid="{00000000-0002-0000-0000-00000E000000}"/>
    <dataValidation allowBlank="1" showInputMessage="1" showErrorMessage="1" prompt="Šiame stulpelyje po šia antrašte įveskite baigiamąją sumą doleriais" sqref="K5" xr:uid="{00000000-0002-0000-0000-00000F000000}"/>
    <dataValidation allowBlank="1" showInputMessage="1" showErrorMessage="1" prompt="Šiame stulpelyje po antrašte automatiškai apskaičiuojama išankstinė suma. Automatiškai atnaujinama būsenos juosta" sqref="L5" xr:uid="{00000000-0002-0000-0000-000010000000}"/>
    <dataValidation allowBlank="1" showInputMessage="1" showErrorMessage="1" prompt="Šiame stulpelyje po šia antrašte automatiškai apskaičiuojama mokėjimo suma" sqref="M5" xr:uid="{00000000-0002-0000-0000-000011000000}"/>
    <dataValidation allowBlank="1" showInputMessage="1" showErrorMessage="1" prompt="Įveskite 1 metų sumą šiame stulpelyje po šia antrašte" sqref="N5" xr:uid="{00000000-0002-0000-0000-000012000000}"/>
    <dataValidation allowBlank="1" showInputMessage="1" showErrorMessage="1" prompt="Įveskite metinę sumą šiame stulpelyje po šia antrašte" sqref="O5" xr:uid="{00000000-0002-0000-0000-000013000000}"/>
    <dataValidation allowBlank="1" showInputMessage="1" showErrorMessage="1" prompt="Įveskite eksploatavimo laiko sumą šiame stulpelyje po šia antrašte" sqref="P5" xr:uid="{00000000-0002-0000-0000-000014000000}"/>
    <dataValidation type="list" errorStyle="warning" allowBlank="1" showInputMessage="1" showErrorMessage="1" error="Sąraše pasirinkite tipą. Pasirinkite ATŠAUKTI, tada paspauskite ALT + RODYKLĘ ŽEMYN, kad pamatytumėte parinktis, tada – rodyklę žemyn ir ENTER, kad pasirinktumėte" sqref="D6:D9" xr:uid="{00000000-0002-0000-0000-000015000000}">
      <formula1>"Fiksuota,Koreguojama"</formula1>
    </dataValidation>
  </dataValidations>
  <printOptions horizontalCentered="1"/>
  <pageMargins left="0.45" right="0.45" top="0.4" bottom="0.4" header="0.3" footer="0.3"/>
  <pageSetup paperSize="9" scale="63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Būsto paskolos palyginimas</vt:lpstr>
      <vt:lpstr>PaskolosSuma</vt:lpstr>
      <vt:lpstr>'Būsto paskolos palyginimas'!Print_Titles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2019-05-17T03:36:55Z</dcterms:created>
  <dcterms:modified xsi:type="dcterms:W3CDTF">2019-05-17T03:36:55Z</dcterms:modified>
  <cp:category/>
  <cp:contentStatus/>
</cp:coreProperties>
</file>