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lt-LT\target\"/>
    </mc:Choice>
  </mc:AlternateContent>
  <bookViews>
    <workbookView xWindow="0" yWindow="0" windowWidth="28800" windowHeight="14235"/>
  </bookViews>
  <sheets>
    <sheet name="Maisto prekių sąrašas" sheetId="1" r:id="rId1"/>
  </sheets>
  <definedNames>
    <definedName name="Bendroji_suma">SUM(MaistoPrekiųSąrašas[IŠ VISO])</definedName>
    <definedName name="Category1Total">'Maisto prekių sąrašas'!$D$3</definedName>
    <definedName name="Category2Total">'Maisto prekių sąrašas'!$E$3</definedName>
    <definedName name="Category3Total">'Maisto prekių sąrašas'!$F$3</definedName>
    <definedName name="Category4Total">'Maisto prekių sąrašas'!$G$3</definedName>
    <definedName name="Category5Total">'Maisto prekių sąrašas'!$H$3</definedName>
    <definedName name="ColumnTitle1">MaistoPrekiųSąrašas[[#Headers],[NUPIRKTA?]]</definedName>
    <definedName name="kategorija1">'Maisto prekių sąrašas'!$D$2</definedName>
    <definedName name="kategorija2">'Maisto prekių sąrašas'!$E$2</definedName>
    <definedName name="kategorija3">'Maisto prekių sąrašas'!$F$2</definedName>
    <definedName name="kategorija4">'Maisto prekių sąrašas'!$G$2</definedName>
    <definedName name="kategorija5">'Maisto prekių sąrašas'!$H$2</definedName>
    <definedName name="Kategorijų_paieška">'Maisto prekių sąrašas'!$D$2:$H$2</definedName>
    <definedName name="_xlnm.Print_Titles" localSheetId="0">'Maisto prekių sąrašas'!$5:$5</definedName>
    <definedName name="StulpelioPavadinimoSritis1..J3.1">'Maisto prekių sąrašas'!$D$2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H3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E3" i="1"/>
  <c r="F3" i="1" l="1"/>
  <c r="I3" i="1"/>
  <c r="G3" i="1"/>
  <c r="D3" i="1"/>
</calcChain>
</file>

<file path=xl/sharedStrings.xml><?xml version="1.0" encoding="utf-8"?>
<sst xmlns="http://schemas.openxmlformats.org/spreadsheetml/2006/main" count="103" uniqueCount="54">
  <si>
    <t>Pritaikykite sau! Viršuje esančius įrašus pakeiskite savais, kad galėtumėte stebėti, kokių kategorijų produktų įsigyjate dažniausiai.</t>
  </si>
  <si>
    <t>NUPIRKTA?</t>
  </si>
  <si>
    <t>Taip</t>
  </si>
  <si>
    <t>PREKĖ</t>
  </si>
  <si>
    <t>Persikai</t>
  </si>
  <si>
    <t>Obuoliai</t>
  </si>
  <si>
    <t>Bananai</t>
  </si>
  <si>
    <t>Salotos</t>
  </si>
  <si>
    <t>Pomidorai</t>
  </si>
  <si>
    <t>Moliūgas</t>
  </si>
  <si>
    <t>Salierai</t>
  </si>
  <si>
    <t>Agurkai</t>
  </si>
  <si>
    <t>Grybai</t>
  </si>
  <si>
    <t xml:space="preserve">Pienas </t>
  </si>
  <si>
    <t>Sūris</t>
  </si>
  <si>
    <t>Kiaušiniai</t>
  </si>
  <si>
    <t>Varškės sūris</t>
  </si>
  <si>
    <t>Grietinė</t>
  </si>
  <si>
    <t>Jogurtas</t>
  </si>
  <si>
    <t>Jautiena</t>
  </si>
  <si>
    <t>Laukinė lašiša</t>
  </si>
  <si>
    <t>Aliaskos karališkieji krabai</t>
  </si>
  <si>
    <t>ŪKININKŲ</t>
  </si>
  <si>
    <t>TURGELIS</t>
  </si>
  <si>
    <t>Coho Vineyard</t>
  </si>
  <si>
    <t>Wide World Importers</t>
  </si>
  <si>
    <t>Turgus</t>
  </si>
  <si>
    <t>Vietinis ūkininkas</t>
  </si>
  <si>
    <t>Ūkininkų turgus</t>
  </si>
  <si>
    <t>Žuvų turgus</t>
  </si>
  <si>
    <t>PIRKINIŲ</t>
  </si>
  <si>
    <t>KATEGORIJA</t>
  </si>
  <si>
    <t>KITA</t>
  </si>
  <si>
    <t>VIETINIS TURGUS</t>
  </si>
  <si>
    <t>PRISTATYMAS Į NAMUS</t>
  </si>
  <si>
    <t>KIEKIS</t>
  </si>
  <si>
    <t>VIENETAS</t>
  </si>
  <si>
    <t>kg</t>
  </si>
  <si>
    <t>ryšelis</t>
  </si>
  <si>
    <t>gūžė</t>
  </si>
  <si>
    <t>kiekvienas</t>
  </si>
  <si>
    <t>l</t>
  </si>
  <si>
    <t>tuz.</t>
  </si>
  <si>
    <t>0,5 kg</t>
  </si>
  <si>
    <t>0,25 kg</t>
  </si>
  <si>
    <t>VIENETO KAINA</t>
  </si>
  <si>
    <t>BENDROJI SUMA</t>
  </si>
  <si>
    <t>IŠ VISO</t>
  </si>
  <si>
    <t>PASTABA</t>
  </si>
  <si>
    <t>Turiu kuponą</t>
  </si>
  <si>
    <t>Kietieji sūriai</t>
  </si>
  <si>
    <t>Graikiškas su medumi</t>
  </si>
  <si>
    <t>Šonine apvyniota filė</t>
  </si>
  <si>
    <t>MAISTO PREKIŲ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</si>
</sst>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;[Red]&quot;$&quot;#,##0.00"/>
    <numFmt numFmtId="167" formatCode="[$EUR]\ #,##0.00"/>
    <numFmt numFmtId="168" formatCode="#,##0.00\ [$EUR]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2" applyFill="0" applyProtection="0">
      <alignment horizontal="center" vertical="top"/>
    </xf>
    <xf numFmtId="167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6" fontId="2" fillId="10" borderId="2" applyProtection="0">
      <alignment horizontal="center" vertical="top"/>
    </xf>
  </cellStyleXfs>
  <cellXfs count="30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167" fontId="2" fillId="6" borderId="2" xfId="5" applyFill="1" applyProtection="1">
      <alignment horizontal="center" vertical="top"/>
    </xf>
    <xf numFmtId="167" fontId="2" fillId="3" borderId="2" xfId="5" applyFill="1" applyProtection="1">
      <alignment horizontal="center" vertical="top"/>
    </xf>
    <xf numFmtId="167" fontId="2" fillId="5" borderId="2" xfId="5" applyFill="1" applyProtection="1">
      <alignment horizontal="center" vertical="top"/>
    </xf>
    <xf numFmtId="167" fontId="2" fillId="7" borderId="2" xfId="5" applyFill="1" applyProtection="1">
      <alignment horizontal="center" vertical="top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>
      <alignment horizontal="left" vertical="center" wrapText="1"/>
    </xf>
    <xf numFmtId="167" fontId="2" fillId="4" borderId="2" xfId="5" applyFill="1" applyProtection="1">
      <alignment horizontal="center" vertical="top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7" fontId="2" fillId="10" borderId="2" xfId="5" applyFill="1" applyProtection="1">
      <alignment horizontal="center" vertical="top"/>
    </xf>
    <xf numFmtId="0" fontId="0" fillId="0" borderId="0" xfId="0" applyBorder="1">
      <alignment horizontal="left" vertical="center" wrapText="1"/>
    </xf>
    <xf numFmtId="0" fontId="0" fillId="0" borderId="0" xfId="0" applyBorder="1" applyAlignment="1">
      <alignment vertical="center"/>
    </xf>
    <xf numFmtId="167" fontId="3" fillId="0" borderId="0" xfId="6" applyFont="1" applyFill="1" applyBorder="1" applyProtection="1">
      <alignment horizontal="right" vertical="center" indent="3"/>
    </xf>
    <xf numFmtId="168" fontId="0" fillId="0" borderId="0" xfId="0" applyNumberFormat="1" applyFont="1" applyFill="1" applyBorder="1" applyAlignment="1" applyProtection="1">
      <alignment vertical="center"/>
    </xf>
    <xf numFmtId="168" fontId="0" fillId="0" borderId="0" xfId="0" applyNumberFormat="1" applyFont="1" applyProtection="1">
      <alignment horizontal="left" vertical="center" wrapText="1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Alignment="1" applyProtection="1">
      <alignment horizontal="right" vertical="center" indent="16"/>
    </xf>
  </cellXfs>
  <cellStyles count="20">
    <cellStyle name="1 antraštė" xfId="1" builtinId="16" customBuiltin="1"/>
    <cellStyle name="2 antraštė" xfId="8" builtinId="17" customBuiltin="1"/>
    <cellStyle name="3 antraštė" xfId="9" builtinId="18" customBuiltin="1"/>
    <cellStyle name="4 antraštė" xfId="10" builtinId="19" customBuiltin="1"/>
    <cellStyle name="Aplankytas hipersaitas" xfId="16" builtinId="9" customBuiltin="1"/>
    <cellStyle name="Hipersaitas" xfId="15" builtinId="8" customBuiltin="1"/>
    <cellStyle name="Įprastas" xfId="0" builtinId="0" customBuiltin="1"/>
    <cellStyle name="Išvestis" xfId="18" builtinId="21" customBuiltin="1"/>
    <cellStyle name="Kablelis" xfId="3" builtinId="3" customBuiltin="1"/>
    <cellStyle name="Kablelis [0]" xfId="4" builtinId="6" customBuiltin="1"/>
    <cellStyle name="Kategorija" xfId="13"/>
    <cellStyle name="Lygiuoti centre" xfId="14"/>
    <cellStyle name="Paryškinimas 1" xfId="17" builtinId="29" customBuiltin="1"/>
    <cellStyle name="Pastaba" xfId="11" builtinId="10" customBuiltin="1"/>
    <cellStyle name="Pavadinimas" xfId="2" builtinId="15" customBuiltin="1"/>
    <cellStyle name="Procentai" xfId="7" builtinId="5" customBuiltin="1"/>
    <cellStyle name="Skaičiavimas" xfId="19" builtinId="22" customBuiltin="1"/>
    <cellStyle name="Suma" xfId="12" builtinId="25" customBuiltin="1"/>
    <cellStyle name="Valiuta" xfId="5" builtinId="4" customBuiltin="1"/>
    <cellStyle name="Valiuta [0]" xfId="6" builtinId="7" customBuiltin="1"/>
  </cellStyles>
  <dxfs count="11"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protection locked="1" hidden="0"/>
    </dxf>
    <dxf>
      <alignment horizontal="general" vertical="center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Maisto prekių sąrašas" defaultPivotStyle="PivotStyleLight8">
    <tableStyle name="Maisto prekių sąrašas" pivot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5 paveikslėlis" descr="Švieži produktai: salotos, pomidorai ir agurka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MaistoPrekiųSąrašas" displayName="MaistoPrekiųSąrašas" ref="B5:J23" headerRowDxfId="5" dataDxfId="4" totalsRowDxfId="3">
  <autoFilter ref="B5:J23"/>
  <tableColumns count="9">
    <tableColumn id="1" name="NUPIRKTA?" totalsRowLabel="Total" dataCellStyle="Lygiuoti centre"/>
    <tableColumn id="2" name="PREKĖ"/>
    <tableColumn id="9" name="TURGELIS"/>
    <tableColumn id="3" name="KATEGORIJA"/>
    <tableColumn id="4" name="KIEKIS" dataCellStyle="Lygiuoti centre"/>
    <tableColumn id="8" name="VIENETAS" dataDxfId="2"/>
    <tableColumn id="5" name="VIENETO KAINA" dataDxfId="1"/>
    <tableColumn id="6" name="IŠ VISO" dataDxfId="0">
      <calculatedColumnFormula>IFERROR(MaistoPrekiųSąrašas[KIEKIS]*MaistoPrekiųSąrašas[VIENETO KAINA],"")</calculatedColumnFormula>
    </tableColumn>
    <tableColumn id="7" name="PASTABA" totalsRowFunction="count"/>
  </tableColumns>
  <tableStyleInfo name="Maisto prekių sąraš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prekę, parduotuvės pavadinimą, kategoriją, kiekį, vienetą, vieneto kainą ir pastabas. Įsigiję prekę, stulpelyje Nupirkta pasirinkite Taip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Normal="100" workbookViewId="0"/>
  </sheetViews>
  <sheetFormatPr defaultRowHeight="30" customHeight="1" x14ac:dyDescent="0.25"/>
  <cols>
    <col min="1" max="1" width="2.7109375" style="10" customWidth="1"/>
    <col min="2" max="2" width="16.85546875" style="6" customWidth="1"/>
    <col min="3" max="3" width="22.7109375" style="6" customWidth="1"/>
    <col min="4" max="4" width="27.7109375" style="6" customWidth="1"/>
    <col min="5" max="7" width="26.7109375" style="6" customWidth="1"/>
    <col min="8" max="8" width="26.7109375" style="25" customWidth="1"/>
    <col min="9" max="9" width="26.7109375" style="6" customWidth="1"/>
    <col min="10" max="10" width="25.7109375" style="6" customWidth="1"/>
    <col min="11" max="11" width="2.7109375" style="10" customWidth="1"/>
    <col min="12" max="16384" width="9.140625" style="10"/>
  </cols>
  <sheetData>
    <row r="1" spans="2:10" s="1" customFormat="1" ht="81" customHeight="1" thickBot="1" x14ac:dyDescent="0.3">
      <c r="B1" s="28"/>
      <c r="C1" s="28"/>
      <c r="D1" s="28"/>
      <c r="E1" s="28"/>
      <c r="F1" s="28"/>
      <c r="G1" s="28"/>
      <c r="H1" s="28"/>
      <c r="I1" s="28"/>
      <c r="J1" s="28"/>
    </row>
    <row r="2" spans="2:10" s="1" customFormat="1" ht="35.1" customHeight="1" thickTop="1" x14ac:dyDescent="0.25">
      <c r="B2" s="26" t="s">
        <v>53</v>
      </c>
      <c r="C2" s="27"/>
      <c r="D2" s="14" t="s">
        <v>22</v>
      </c>
      <c r="E2" s="12" t="s">
        <v>30</v>
      </c>
      <c r="F2" s="15" t="s">
        <v>34</v>
      </c>
      <c r="G2" s="16" t="s">
        <v>33</v>
      </c>
      <c r="H2" s="13" t="s">
        <v>32</v>
      </c>
      <c r="I2" s="17" t="s">
        <v>46</v>
      </c>
      <c r="J2" s="18"/>
    </row>
    <row r="3" spans="2:10" s="1" customFormat="1" ht="35.1" customHeight="1" thickBot="1" x14ac:dyDescent="0.3">
      <c r="B3" s="26"/>
      <c r="C3" s="27"/>
      <c r="D3" s="2">
        <f>IFERROR(SUMIF(MaistoPrekiųSąrašas[KATEGORIJA],kategorija1,MaistoPrekiųSąrašas[IŠ VISO]), "")</f>
        <v>11.95</v>
      </c>
      <c r="E3" s="3">
        <f>IFERROR(SUMIF(MaistoPrekiųSąrašas[KATEGORIJA],kategorija2,MaistoPrekiųSąrašas[IŠ VISO]), "")</f>
        <v>6.1150000000000002</v>
      </c>
      <c r="F3" s="11">
        <f>IFERROR(SUMIF(MaistoPrekiųSąrašas[KATEGORIJA],kategorija3,MaistoPrekiųSąrašas[IŠ VISO]), "")</f>
        <v>31.85</v>
      </c>
      <c r="G3" s="4">
        <f>IFERROR(SUMIF(MaistoPrekiųSąrašas[KATEGORIJA],kategorija4,MaistoPrekiųSąrašas[IŠ VISO]), "")</f>
        <v>216.60000000000002</v>
      </c>
      <c r="H3" s="5">
        <f>IFERROR(SUMIF(MaistoPrekiųSąrašas[KATEGORIJA],kategorija5,MaistoPrekiųSąrašas[IŠ VISO]), "")</f>
        <v>3.99</v>
      </c>
      <c r="I3" s="20">
        <f>SUM(MaistoPrekiųSąrašas[IŠ VISO])</f>
        <v>270.505</v>
      </c>
      <c r="J3" s="18"/>
    </row>
    <row r="4" spans="2:10" s="1" customFormat="1" ht="21" customHeight="1" thickTop="1" x14ac:dyDescent="0.25">
      <c r="B4" s="29" t="s">
        <v>0</v>
      </c>
      <c r="C4" s="29"/>
      <c r="D4" s="29"/>
      <c r="E4" s="29"/>
      <c r="F4" s="29"/>
      <c r="G4" s="29"/>
      <c r="H4" s="29"/>
      <c r="I4" s="18" t="str">
        <f>IF(SUM(D3:H3)&lt;&gt;SUM(MaistoPrekiųSąrašas[IŠ VISO]),"Netinkamas balansas","")</f>
        <v/>
      </c>
      <c r="J4" s="18"/>
    </row>
    <row r="5" spans="2:10" s="1" customFormat="1" ht="30" customHeight="1" x14ac:dyDescent="0.25">
      <c r="B5" s="7" t="s">
        <v>1</v>
      </c>
      <c r="C5" s="8" t="s">
        <v>3</v>
      </c>
      <c r="D5" s="9" t="s">
        <v>23</v>
      </c>
      <c r="E5" s="9" t="s">
        <v>31</v>
      </c>
      <c r="F5" s="7" t="s">
        <v>35</v>
      </c>
      <c r="G5" s="9" t="s">
        <v>36</v>
      </c>
      <c r="H5" s="9" t="s">
        <v>45</v>
      </c>
      <c r="I5" s="24" t="s">
        <v>47</v>
      </c>
      <c r="J5" s="8" t="s">
        <v>48</v>
      </c>
    </row>
    <row r="6" spans="2:10" s="1" customFormat="1" ht="30" customHeight="1" x14ac:dyDescent="0.25">
      <c r="B6" s="19" t="s">
        <v>2</v>
      </c>
      <c r="C6" s="21" t="s">
        <v>4</v>
      </c>
      <c r="D6" s="21" t="s">
        <v>24</v>
      </c>
      <c r="E6" s="21" t="s">
        <v>22</v>
      </c>
      <c r="F6" s="19">
        <v>2</v>
      </c>
      <c r="G6" s="22" t="s">
        <v>37</v>
      </c>
      <c r="H6" s="23">
        <v>2.99</v>
      </c>
      <c r="I6" s="23">
        <f>IFERROR(MaistoPrekiųSąrašas[KIEKIS]*MaistoPrekiųSąrašas[VIENETO KAINA],"")</f>
        <v>5.98</v>
      </c>
      <c r="J6" s="21"/>
    </row>
    <row r="7" spans="2:10" s="1" customFormat="1" ht="30" customHeight="1" x14ac:dyDescent="0.25">
      <c r="B7" s="19" t="s">
        <v>2</v>
      </c>
      <c r="C7" s="21" t="s">
        <v>5</v>
      </c>
      <c r="D7" s="21" t="s">
        <v>24</v>
      </c>
      <c r="E7" s="21" t="s">
        <v>22</v>
      </c>
      <c r="F7" s="19">
        <v>3</v>
      </c>
      <c r="G7" s="22" t="s">
        <v>37</v>
      </c>
      <c r="H7" s="23">
        <v>1.99</v>
      </c>
      <c r="I7" s="23">
        <f>IFERROR(MaistoPrekiųSąrašas[KIEKIS]*MaistoPrekiųSąrašas[VIENETO KAINA],"")</f>
        <v>5.97</v>
      </c>
      <c r="J7" s="21" t="s">
        <v>49</v>
      </c>
    </row>
    <row r="8" spans="2:10" s="1" customFormat="1" ht="30" customHeight="1" x14ac:dyDescent="0.25">
      <c r="B8" s="19"/>
      <c r="C8" s="21" t="s">
        <v>6</v>
      </c>
      <c r="D8" s="21" t="s">
        <v>25</v>
      </c>
      <c r="E8" s="21" t="s">
        <v>32</v>
      </c>
      <c r="F8" s="19">
        <v>1</v>
      </c>
      <c r="G8" s="22" t="s">
        <v>38</v>
      </c>
      <c r="H8" s="23">
        <v>3.99</v>
      </c>
      <c r="I8" s="23">
        <f>IFERROR(MaistoPrekiųSąrašas[KIEKIS]*MaistoPrekiųSąrašas[VIENETO KAINA],"")</f>
        <v>3.99</v>
      </c>
      <c r="J8" s="21"/>
    </row>
    <row r="9" spans="2:10" s="1" customFormat="1" ht="30" customHeight="1" x14ac:dyDescent="0.25">
      <c r="B9" s="19" t="s">
        <v>2</v>
      </c>
      <c r="C9" s="21" t="s">
        <v>7</v>
      </c>
      <c r="D9" s="21" t="s">
        <v>26</v>
      </c>
      <c r="E9" s="21" t="s">
        <v>33</v>
      </c>
      <c r="F9" s="19">
        <v>2</v>
      </c>
      <c r="G9" s="22" t="s">
        <v>39</v>
      </c>
      <c r="H9" s="23">
        <v>2.29</v>
      </c>
      <c r="I9" s="23">
        <f>IFERROR(MaistoPrekiųSąrašas[KIEKIS]*MaistoPrekiųSąrašas[VIENETO KAINA],"")</f>
        <v>4.58</v>
      </c>
      <c r="J9" s="21"/>
    </row>
    <row r="10" spans="2:10" s="1" customFormat="1" ht="30" customHeight="1" x14ac:dyDescent="0.25">
      <c r="B10" s="19"/>
      <c r="C10" s="21" t="s">
        <v>8</v>
      </c>
      <c r="D10" s="21" t="s">
        <v>26</v>
      </c>
      <c r="E10" s="21" t="s">
        <v>33</v>
      </c>
      <c r="F10" s="19">
        <v>4</v>
      </c>
      <c r="G10" s="22" t="s">
        <v>37</v>
      </c>
      <c r="H10" s="23">
        <v>3.49</v>
      </c>
      <c r="I10" s="23">
        <f>IFERROR(MaistoPrekiųSąrašas[KIEKIS]*MaistoPrekiųSąrašas[VIENETO KAINA],"")</f>
        <v>13.96</v>
      </c>
      <c r="J10" s="21"/>
    </row>
    <row r="11" spans="2:10" s="1" customFormat="1" ht="30" customHeight="1" x14ac:dyDescent="0.25">
      <c r="B11" s="19" t="s">
        <v>2</v>
      </c>
      <c r="C11" s="21" t="s">
        <v>9</v>
      </c>
      <c r="D11" s="21" t="s">
        <v>26</v>
      </c>
      <c r="E11" s="21" t="s">
        <v>33</v>
      </c>
      <c r="F11" s="19">
        <v>2</v>
      </c>
      <c r="G11" s="22" t="s">
        <v>40</v>
      </c>
      <c r="H11" s="23">
        <v>1.5</v>
      </c>
      <c r="I11" s="23">
        <f>IFERROR(MaistoPrekiųSąrašas[KIEKIS]*MaistoPrekiųSąrašas[VIENETO KAINA],"")</f>
        <v>3</v>
      </c>
      <c r="J11" s="21"/>
    </row>
    <row r="12" spans="2:10" s="1" customFormat="1" ht="30" customHeight="1" x14ac:dyDescent="0.25">
      <c r="B12" s="19" t="s">
        <v>2</v>
      </c>
      <c r="C12" s="21" t="s">
        <v>10</v>
      </c>
      <c r="D12" s="21" t="s">
        <v>25</v>
      </c>
      <c r="E12" s="21" t="s">
        <v>33</v>
      </c>
      <c r="F12" s="19">
        <v>2</v>
      </c>
      <c r="G12" s="22" t="s">
        <v>38</v>
      </c>
      <c r="H12" s="23">
        <v>1.99</v>
      </c>
      <c r="I12" s="23">
        <f>IFERROR(MaistoPrekiųSąrašas[KIEKIS]*MaistoPrekiųSąrašas[VIENETO KAINA],"")</f>
        <v>3.98</v>
      </c>
      <c r="J12" s="21"/>
    </row>
    <row r="13" spans="2:10" s="1" customFormat="1" ht="30" customHeight="1" x14ac:dyDescent="0.25">
      <c r="B13" s="19"/>
      <c r="C13" s="21" t="s">
        <v>11</v>
      </c>
      <c r="D13" s="21" t="s">
        <v>26</v>
      </c>
      <c r="E13" s="21" t="s">
        <v>33</v>
      </c>
      <c r="F13" s="19">
        <v>1</v>
      </c>
      <c r="G13" s="22" t="s">
        <v>37</v>
      </c>
      <c r="H13" s="23">
        <v>2.29</v>
      </c>
      <c r="I13" s="23">
        <f>IFERROR(MaistoPrekiųSąrašas[KIEKIS]*MaistoPrekiųSąrašas[VIENETO KAINA],"")</f>
        <v>2.29</v>
      </c>
      <c r="J13" s="21"/>
    </row>
    <row r="14" spans="2:10" s="1" customFormat="1" ht="30" customHeight="1" x14ac:dyDescent="0.25">
      <c r="B14" s="19"/>
      <c r="C14" s="21" t="s">
        <v>12</v>
      </c>
      <c r="D14" s="21" t="s">
        <v>25</v>
      </c>
      <c r="E14" s="21" t="s">
        <v>30</v>
      </c>
      <c r="F14" s="19">
        <v>0.5</v>
      </c>
      <c r="G14" s="22" t="s">
        <v>37</v>
      </c>
      <c r="H14" s="23">
        <v>2.25</v>
      </c>
      <c r="I14" s="23">
        <f>IFERROR(MaistoPrekiųSąrašas[KIEKIS]*MaistoPrekiųSąrašas[VIENETO KAINA],"")</f>
        <v>1.125</v>
      </c>
      <c r="J14" s="21"/>
    </row>
    <row r="15" spans="2:10" s="1" customFormat="1" ht="30" customHeight="1" x14ac:dyDescent="0.25">
      <c r="B15" s="19" t="s">
        <v>2</v>
      </c>
      <c r="C15" s="21" t="s">
        <v>13</v>
      </c>
      <c r="D15" s="21" t="s">
        <v>27</v>
      </c>
      <c r="E15" s="21" t="s">
        <v>34</v>
      </c>
      <c r="F15" s="19">
        <v>2</v>
      </c>
      <c r="G15" s="22" t="s">
        <v>41</v>
      </c>
      <c r="H15" s="23">
        <v>3.99</v>
      </c>
      <c r="I15" s="23">
        <f>IFERROR(MaistoPrekiųSąrašas[KIEKIS]*MaistoPrekiųSąrašas[VIENETO KAINA],"")</f>
        <v>7.98</v>
      </c>
      <c r="J15" s="21"/>
    </row>
    <row r="16" spans="2:10" s="1" customFormat="1" ht="30" customHeight="1" x14ac:dyDescent="0.25">
      <c r="B16" s="19" t="s">
        <v>2</v>
      </c>
      <c r="C16" s="21" t="s">
        <v>14</v>
      </c>
      <c r="D16" s="21" t="s">
        <v>27</v>
      </c>
      <c r="E16" s="21" t="s">
        <v>34</v>
      </c>
      <c r="F16" s="19">
        <v>1</v>
      </c>
      <c r="G16" s="22" t="s">
        <v>37</v>
      </c>
      <c r="H16" s="23">
        <v>9.99</v>
      </c>
      <c r="I16" s="23">
        <f>IFERROR(MaistoPrekiųSąrašas[KIEKIS]*MaistoPrekiųSąrašas[VIENETO KAINA],"")</f>
        <v>9.99</v>
      </c>
      <c r="J16" s="21" t="s">
        <v>50</v>
      </c>
    </row>
    <row r="17" spans="2:10" s="1" customFormat="1" ht="30" customHeight="1" x14ac:dyDescent="0.25">
      <c r="B17" s="19" t="s">
        <v>2</v>
      </c>
      <c r="C17" s="21" t="s">
        <v>15</v>
      </c>
      <c r="D17" s="21" t="s">
        <v>27</v>
      </c>
      <c r="E17" s="21" t="s">
        <v>34</v>
      </c>
      <c r="F17" s="19">
        <v>2</v>
      </c>
      <c r="G17" s="22" t="s">
        <v>42</v>
      </c>
      <c r="H17" s="23">
        <v>3.5</v>
      </c>
      <c r="I17" s="23">
        <f>IFERROR(MaistoPrekiųSąrašas[KIEKIS]*MaistoPrekiųSąrašas[VIENETO KAINA],"")</f>
        <v>7</v>
      </c>
      <c r="J17" s="21"/>
    </row>
    <row r="18" spans="2:10" s="1" customFormat="1" ht="30" customHeight="1" x14ac:dyDescent="0.25">
      <c r="B18" s="19" t="s">
        <v>2</v>
      </c>
      <c r="C18" s="21" t="s">
        <v>16</v>
      </c>
      <c r="D18" s="21" t="s">
        <v>27</v>
      </c>
      <c r="E18" s="21" t="s">
        <v>34</v>
      </c>
      <c r="F18" s="19">
        <v>1</v>
      </c>
      <c r="G18" s="22" t="s">
        <v>43</v>
      </c>
      <c r="H18" s="23">
        <v>3.89</v>
      </c>
      <c r="I18" s="23">
        <f>IFERROR(MaistoPrekiųSąrašas[KIEKIS]*MaistoPrekiųSąrašas[VIENETO KAINA],"")</f>
        <v>3.89</v>
      </c>
      <c r="J18" s="21"/>
    </row>
    <row r="19" spans="2:10" s="1" customFormat="1" ht="30" customHeight="1" x14ac:dyDescent="0.25">
      <c r="B19" s="19" t="s">
        <v>2</v>
      </c>
      <c r="C19" s="21" t="s">
        <v>17</v>
      </c>
      <c r="D19" s="21" t="s">
        <v>27</v>
      </c>
      <c r="E19" s="21" t="s">
        <v>34</v>
      </c>
      <c r="F19" s="19">
        <v>1</v>
      </c>
      <c r="G19" s="22" t="s">
        <v>44</v>
      </c>
      <c r="H19" s="23">
        <v>2.99</v>
      </c>
      <c r="I19" s="23">
        <f>IFERROR(MaistoPrekiųSąrašas[KIEKIS]*MaistoPrekiųSąrašas[VIENETO KAINA],"")</f>
        <v>2.99</v>
      </c>
      <c r="J19" s="21"/>
    </row>
    <row r="20" spans="2:10" s="1" customFormat="1" ht="30" customHeight="1" x14ac:dyDescent="0.25">
      <c r="B20" s="19"/>
      <c r="C20" s="21" t="s">
        <v>18</v>
      </c>
      <c r="D20" s="21" t="s">
        <v>25</v>
      </c>
      <c r="E20" s="21" t="s">
        <v>30</v>
      </c>
      <c r="F20" s="19">
        <v>1</v>
      </c>
      <c r="G20" s="22" t="s">
        <v>43</v>
      </c>
      <c r="H20" s="23">
        <v>4.99</v>
      </c>
      <c r="I20" s="23">
        <f>IFERROR(MaistoPrekiųSąrašas[KIEKIS]*MaistoPrekiųSąrašas[VIENETO KAINA],"")</f>
        <v>4.99</v>
      </c>
      <c r="J20" s="21" t="s">
        <v>51</v>
      </c>
    </row>
    <row r="21" spans="2:10" s="1" customFormat="1" ht="30" customHeight="1" x14ac:dyDescent="0.25">
      <c r="B21" s="19"/>
      <c r="C21" s="21" t="s">
        <v>19</v>
      </c>
      <c r="D21" s="21" t="s">
        <v>28</v>
      </c>
      <c r="E21" s="21" t="s">
        <v>33</v>
      </c>
      <c r="F21" s="19">
        <v>10</v>
      </c>
      <c r="G21" s="22" t="s">
        <v>37</v>
      </c>
      <c r="H21" s="23">
        <v>7.99</v>
      </c>
      <c r="I21" s="23">
        <f>IFERROR(MaistoPrekiųSąrašas[KIEKIS]*MaistoPrekiųSąrašas[VIENETO KAINA],"")</f>
        <v>79.900000000000006</v>
      </c>
      <c r="J21" s="21" t="s">
        <v>52</v>
      </c>
    </row>
    <row r="22" spans="2:10" s="1" customFormat="1" ht="30" customHeight="1" x14ac:dyDescent="0.25">
      <c r="B22" s="19"/>
      <c r="C22" s="21" t="s">
        <v>20</v>
      </c>
      <c r="D22" s="21" t="s">
        <v>29</v>
      </c>
      <c r="E22" s="21" t="s">
        <v>33</v>
      </c>
      <c r="F22" s="19">
        <v>6</v>
      </c>
      <c r="G22" s="22" t="s">
        <v>37</v>
      </c>
      <c r="H22" s="23">
        <v>8.99</v>
      </c>
      <c r="I22" s="23">
        <f>IFERROR(MaistoPrekiųSąrašas[KIEKIS]*MaistoPrekiųSąrašas[VIENETO KAINA],"")</f>
        <v>53.94</v>
      </c>
      <c r="J22" s="21"/>
    </row>
    <row r="23" spans="2:10" s="1" customFormat="1" ht="30" customHeight="1" x14ac:dyDescent="0.25">
      <c r="B23" s="19"/>
      <c r="C23" s="21" t="s">
        <v>21</v>
      </c>
      <c r="D23" s="21" t="s">
        <v>29</v>
      </c>
      <c r="E23" s="21" t="s">
        <v>33</v>
      </c>
      <c r="F23" s="19">
        <v>5</v>
      </c>
      <c r="G23" s="22" t="s">
        <v>37</v>
      </c>
      <c r="H23" s="23">
        <v>10.99</v>
      </c>
      <c r="I23" s="23">
        <f>IFERROR(MaistoPrekiųSąrašas[KIEKIS]*MaistoPrekiųSąrašas[VIENETO KAINA],"")</f>
        <v>54.95</v>
      </c>
      <c r="J23" s="21"/>
    </row>
  </sheetData>
  <mergeCells count="3">
    <mergeCell ref="B2:C3"/>
    <mergeCell ref="B1:J1"/>
    <mergeCell ref="B4:H4"/>
  </mergeCells>
  <conditionalFormatting sqref="B6:J23">
    <cfRule type="expression" dxfId="8" priority="1">
      <formula>$B6="Taip"</formula>
    </cfRule>
  </conditionalFormatting>
  <conditionalFormatting sqref="I2:I4">
    <cfRule type="expression" dxfId="7" priority="2">
      <formula>SUM($D$3:$H$3)&lt;&gt;SUM($I$6:$I$23)</formula>
    </cfRule>
  </conditionalFormatting>
  <conditionalFormatting sqref="I4">
    <cfRule type="expression" dxfId="6" priority="3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Prie nupirktų prekių pasirinkite iš sąrašo Taip. Pasirinkite ATŠAUKTI, tada paspauskite ALT + RODYKLĖ ŽEMYN ir atidarykite išplečiamąjį sąrašą, tada ENTER, kad pasirinktumėte" sqref="B6:B23">
      <formula1>"Taip"</formula1>
    </dataValidation>
    <dataValidation allowBlank="1" showInputMessage="1" showErrorMessage="1" prompt="Sukurkite maisto prekių sąrašą šiame darbalapyje Maisto prekių sąrašas. Stulpelį Nupirkta naudokite norėdami nurodyti, kad prekės nupirktos" sqref="A1"/>
    <dataValidation allowBlank="1" showInputMessage="1" showErrorMessage="1" prompt="Vaizdas yra šioje eilutėje" sqref="B1"/>
    <dataValidation allowBlank="1" showInputMessage="1" showErrorMessage="1" prompt="Bendroji suma automatiškai apskaičiuojama šiame langelyje. Jei bendroji suma neatitinka lentelės sumos, žemiau bus rodomas tekstas „netinkamas balansas“" sqref="I3"/>
    <dataValidation allowBlank="1" showInputMessage="1" showErrorMessage="1" prompt="Tekstas bus rodomas automatiškai, jei lentelės suma nelygi bendrajai sumai. Taip nutinka, kai kategorijos pavadinimas 2 eilutėje pasikeičia, o lentelės E stulpelyje rodomas senas kategorijos pavadinimas" sqref="I4"/>
    <dataValidation allowBlank="1" showInputMessage="1" showErrorMessage="1" prompt="Šiame stulpelyje prie nupirktų prekių pasirinkite Taip; šrifto stilius pakeičiamas į perbrauktąjį. Paspauskite ALT + RODYKLĖ ŽEMYN, kad atidarytumėte išplečiamąjį sąrašą; norėdami pasirinkti, paspauskite ENTER. Antraštės filtrai randa konkrečius įrašus" sqref="B5"/>
    <dataValidation allowBlank="1" showInputMessage="1" showErrorMessage="1" prompt="Stulpelyje po šia antrašte įveskite prekę" sqref="C5"/>
    <dataValidation allowBlank="1" showInputMessage="1" showErrorMessage="1" prompt="Stulpelyje po šia antrašte įveskite parduotuvės pavadinimą" sqref="D5"/>
    <dataValidation allowBlank="1" showInputMessage="1" showErrorMessage="1" prompt="Stulpelyje po šia antrašte įveskite kategoriją Paspauskite ALT + RODYKLĖ ŽEMYN, kad atidarytumėte išplečiamąjį sąrašą; norėdami pasirinkti, paspauskite ENTER. Kategorijų pavadinimai užpildomi pagal aukščiau apibrėžta reikšmes" sqref="E5"/>
    <dataValidation allowBlank="1" showInputMessage="1" showErrorMessage="1" prompt="Stulpelyje po šia antrašte įveskite kiekį" sqref="F5"/>
    <dataValidation allowBlank="1" showInputMessage="1" showErrorMessage="1" prompt="Stulpelyje po šia antrašte įveskite vienetą" sqref="G5"/>
    <dataValidation allowBlank="1" showInputMessage="1" showErrorMessage="1" prompt="Stulpelyje po šia antrašte įveskite vieneto kainą" sqref="H5"/>
    <dataValidation allowBlank="1" showInputMessage="1" showErrorMessage="1" prompt="Stulpelyje po šia antrašte automatiškai skaičiuojama suma" sqref="I5"/>
    <dataValidation allowBlank="1" showInputMessage="1" showErrorMessage="1" prompt="Stulpelyje po šia antrašte įveskite pastabas" sqref="J5"/>
    <dataValidation allowBlank="1" showInputMessage="1" showErrorMessage="1" prompt="Šiame langelyje įveskite kategoriją" sqref="D2:H2"/>
    <dataValidation allowBlank="1" showInputMessage="1" showErrorMessage="1" prompt="Bendroji suma automatiškai apskaičiuojama žemiau esančiame langelyje" sqref="I2"/>
    <dataValidation allowBlank="1" showInputMessage="1" showErrorMessage="1" prompt="Aukščiau nurodytos kategorijos suma automatiškai atnaujinama šiame langelyje" sqref="D3:H3"/>
    <dataValidation allowBlank="1" showInputMessage="1" showErrorMessage="1" prompt="Darbalapio pavadinimas yra šiame langelyje. Tinkinkite kategorijų dešinėje esančiuose langeliuose. Kiekvienos kategorijos sumos bus automatiškai atnaujinamos, įtraukiant prekes į toliau esančią lentelę Maisto prekių sąrašas" sqref="B2:C3"/>
    <dataValidation type="list" allowBlank="1" showInputMessage="1" showErrorMessage="1" error="Pasirinkite kategoriją iš sąrašo. Pasirinkite ATŠAUKTI, tada paspauskite ALT + RODYKLĖ ŽEMYN ir atidarykite išplečiamąjį sąrašą, tada ENTER, kad pasirinktumėte" sqref="E6:E23">
      <formula1>Kategorijų_paieška</formula1>
    </dataValidation>
  </dataValidations>
  <printOptions horizontalCentered="1"/>
  <pageMargins left="0.3" right="0.3" top="0.5" bottom="0.5" header="0.3" footer="0.3"/>
  <pageSetup paperSize="9" scale="4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14</vt:i4>
      </vt:variant>
    </vt:vector>
  </HeadingPairs>
  <TitlesOfParts>
    <vt:vector size="15" baseType="lpstr">
      <vt:lpstr>Maisto prekių sąrašas</vt:lpstr>
      <vt:lpstr>Category1Total</vt:lpstr>
      <vt:lpstr>Category2Total</vt:lpstr>
      <vt:lpstr>Category3Total</vt:lpstr>
      <vt:lpstr>Category4Total</vt:lpstr>
      <vt:lpstr>Category5Total</vt:lpstr>
      <vt:lpstr>ColumnTitle1</vt:lpstr>
      <vt:lpstr>kategorija1</vt:lpstr>
      <vt:lpstr>kategorija2</vt:lpstr>
      <vt:lpstr>kategorija3</vt:lpstr>
      <vt:lpstr>kategorija4</vt:lpstr>
      <vt:lpstr>kategorija5</vt:lpstr>
      <vt:lpstr>Kategorijų_paieška</vt:lpstr>
      <vt:lpstr>'Maisto prekių sąrašas'!Print_Titles</vt:lpstr>
      <vt:lpstr>StulpelioPavadinimoSritis1..J3.1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2017-02-16T07:10:30Z</dcterms:created>
  <dcterms:modified xsi:type="dcterms:W3CDTF">2017-06-14T13:57:15Z</dcterms:modified>
</cp:coreProperties>
</file>