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EC5A76D-0FBD-409D-BF1A-BD40AA1AE10D}" xr6:coauthVersionLast="31" xr6:coauthVersionMax="31" xr10:uidLastSave="{00000000-0000-0000-0000-000000000000}"/>
  <bookViews>
    <workbookView xWindow="930" yWindow="0" windowWidth="20490" windowHeight="6930" xr2:uid="{00000000-000D-0000-FFFF-FFFF00000000}"/>
  </bookViews>
  <sheets>
    <sheet name="현금 흐름" sheetId="1" r:id="rId1"/>
    <sheet name="월별 수입" sheetId="3" r:id="rId2"/>
    <sheet name="월 지출" sheetId="4" r:id="rId3"/>
    <sheet name="차트 데이터" sheetId="2" state="hidden" r:id="rId4"/>
  </sheets>
  <definedNames>
    <definedName name="_xlnm.Print_Titles" localSheetId="2">'월 지출'!$5:$5</definedName>
    <definedName name="_xlnm.Print_Titles" localSheetId="1">'월별 수입'!$5:$5</definedName>
    <definedName name="_xlnm.Print_Titles" localSheetId="0">'현금 흐름'!$6:$6</definedName>
    <definedName name="연도">'현금 흐름'!$B$4</definedName>
    <definedName name="예산제목">'현금 흐름'!$B$2</definedName>
    <definedName name="월">'현금 흐름'!$B$3</definedName>
    <definedName name="이름">'현금 흐름'!$B$1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2" i="4"/>
  <c r="B2" i="3"/>
  <c r="B1" i="3"/>
  <c r="B3" i="1"/>
  <c r="B3" i="4" s="1"/>
  <c r="B3" i="3" l="1"/>
  <c r="E8" i="3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4" i="1"/>
  <c r="B4" i="3" l="1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<sst xmlns="http://schemas.openxmlformats.org/spreadsheetml/2006/main" count="49" uniqueCount="37">
  <si>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이름</t>
  </si>
  <si>
    <t>가족 예산</t>
  </si>
  <si>
    <t>참고: 현금 흐름 표는 월 수입 및 월 지출 워크시트의 항목에 따라 자동으로 계산됩니다.</t>
  </si>
  <si>
    <t>현금 흐름</t>
  </si>
  <si>
    <t>총 수입</t>
  </si>
  <si>
    <t>총 지출</t>
  </si>
  <si>
    <t>총 현금</t>
  </si>
  <si>
    <t>예상</t>
  </si>
  <si>
    <t>실제</t>
  </si>
  <si>
    <t>차이</t>
  </si>
  <si>
    <t>월별 수입</t>
  </si>
  <si>
    <t>수입 1</t>
  </si>
  <si>
    <t>수입 2</t>
  </si>
  <si>
    <t>기타 수입</t>
  </si>
  <si>
    <t>월 지출</t>
  </si>
  <si>
    <t>주거비</t>
  </si>
  <si>
    <t>식료품</t>
  </si>
  <si>
    <t>전화</t>
  </si>
  <si>
    <t>전기/가스</t>
  </si>
  <si>
    <t>상하수도/쓰레기</t>
  </si>
  <si>
    <t>케이블 TV</t>
  </si>
  <si>
    <t>인터넷</t>
  </si>
  <si>
    <t>유지 보수/수리</t>
  </si>
  <si>
    <t>육아</t>
  </si>
  <si>
    <t>등록금</t>
  </si>
  <si>
    <t>애완동물</t>
  </si>
  <si>
    <t>교통비</t>
  </si>
  <si>
    <t>개인 관리</t>
  </si>
  <si>
    <t>보험</t>
  </si>
  <si>
    <t>신용 카드</t>
  </si>
  <si>
    <t>대출</t>
  </si>
  <si>
    <t>세금</t>
  </si>
  <si>
    <t>선물/기부</t>
  </si>
  <si>
    <t>저축</t>
  </si>
  <si>
    <t>기타</t>
  </si>
  <si>
    <t>차트 데이터</t>
  </si>
  <si>
    <t>요약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</si>
</sst>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</numFmts>
  <fonts count="32">
    <font>
      <b/>
      <sz val="13"/>
      <color theme="2" tint="-0.749961851863155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b/>
      <sz val="13"/>
      <color theme="2" tint="-0.749961851863155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rgb="FF006100"/>
      <name val="Malgun Gothic"/>
      <family val="2"/>
    </font>
    <font>
      <b/>
      <sz val="25"/>
      <color theme="4" tint="-0.24994659260841701"/>
      <name val="Malgun Gothic"/>
      <family val="2"/>
    </font>
    <font>
      <b/>
      <sz val="25"/>
      <color theme="5" tint="-0.499984740745262"/>
      <name val="Malgun Gothic"/>
      <family val="2"/>
    </font>
    <font>
      <b/>
      <sz val="25"/>
      <color theme="6" tint="-0.499984740745262"/>
      <name val="Malgun Gothic"/>
      <family val="2"/>
    </font>
    <font>
      <b/>
      <sz val="20"/>
      <color theme="5" tint="-0.499984740745262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31"/>
      <color theme="4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20"/>
      <color theme="1" tint="0.499984740745262"/>
      <name val="Malgun Gothic"/>
      <family val="2"/>
    </font>
    <font>
      <b/>
      <sz val="13"/>
      <name val="Malgun Gothic"/>
      <family val="2"/>
    </font>
    <font>
      <b/>
      <sz val="8"/>
      <name val="돋움"/>
      <family val="3"/>
      <charset val="129"/>
    </font>
    <font>
      <b/>
      <sz val="20"/>
      <color theme="5" tint="-0.499984740745262"/>
      <name val="Malgun Gothic"/>
      <family val="2"/>
    </font>
    <font>
      <b/>
      <sz val="13"/>
      <color theme="2" tint="-0.749961851863155"/>
      <name val="Malgun Gothic"/>
      <family val="3"/>
      <charset val="129"/>
    </font>
    <font>
      <b/>
      <sz val="31"/>
      <color theme="4" tint="-0.24994659260841701"/>
      <name val="Malgun Gothic"/>
      <family val="3"/>
      <charset val="129"/>
    </font>
    <font>
      <b/>
      <sz val="20"/>
      <color theme="5" tint="-0.499984740745262"/>
      <name val="Malgun Gothic"/>
      <family val="3"/>
      <charset val="129"/>
    </font>
    <font>
      <b/>
      <sz val="20"/>
      <color theme="1" tint="0.499984740745262"/>
      <name val="Malgun Gothic"/>
      <family val="3"/>
      <charset val="129"/>
    </font>
    <font>
      <i/>
      <sz val="11"/>
      <color theme="1" tint="0.34998626667073579"/>
      <name val="Malgun Gothic"/>
      <family val="3"/>
      <charset val="129"/>
    </font>
    <font>
      <i/>
      <sz val="11"/>
      <color theme="0"/>
      <name val="Malgun Gothic"/>
      <family val="3"/>
      <charset val="129"/>
    </font>
    <font>
      <b/>
      <sz val="25"/>
      <color theme="4" tint="-0.24994659260841701"/>
      <name val="Malgun Gothic"/>
      <family val="3"/>
      <charset val="129"/>
    </font>
    <font>
      <b/>
      <sz val="13"/>
      <color theme="2" tint="-0.749961851863155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Protection="0"/>
    <xf numFmtId="0" fontId="20" fillId="0" borderId="1">
      <alignment horizontal="left" vertical="center"/>
    </xf>
    <xf numFmtId="0" fontId="3" fillId="0" borderId="0"/>
    <xf numFmtId="3" fontId="3" fillId="0" borderId="0">
      <alignment horizontal="right"/>
    </xf>
    <xf numFmtId="3" fontId="3" fillId="0" borderId="0">
      <alignment horizontal="righ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8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7" fillId="0" borderId="0" xfId="1" applyAlignment="1">
      <alignment vertical="center"/>
    </xf>
    <xf numFmtId="0" fontId="9" fillId="0" borderId="0" xfId="2"/>
    <xf numFmtId="0" fontId="21" fillId="0" borderId="0" xfId="0" applyFont="1"/>
    <xf numFmtId="0" fontId="23" fillId="0" borderId="0" xfId="5" applyFont="1" applyAlignment="1">
      <alignment vertical="center"/>
    </xf>
    <xf numFmtId="3" fontId="24" fillId="0" borderId="0" xfId="0" applyNumberFormat="1" applyFont="1"/>
    <xf numFmtId="0" fontId="24" fillId="0" borderId="0" xfId="0" applyFont="1"/>
    <xf numFmtId="0" fontId="25" fillId="0" borderId="0" xfId="1" applyFont="1" applyAlignment="1">
      <alignment horizontal="left" vertical="center"/>
    </xf>
    <xf numFmtId="0" fontId="26" fillId="0" borderId="0" xfId="5" applyFont="1"/>
    <xf numFmtId="0" fontId="27" fillId="0" borderId="1" xfId="7" applyFont="1">
      <alignment horizontal="left" vertical="center"/>
    </xf>
    <xf numFmtId="0" fontId="28" fillId="0" borderId="0" xfId="6" applyFont="1"/>
    <xf numFmtId="0" fontId="29" fillId="0" borderId="0" xfId="6" applyFont="1" applyAlignment="1">
      <alignment horizontal="left"/>
    </xf>
    <xf numFmtId="0" fontId="30" fillId="0" borderId="0" xfId="2" applyFont="1" applyBorder="1"/>
    <xf numFmtId="0" fontId="24" fillId="0" borderId="0" xfId="0" applyFont="1" applyBorder="1"/>
    <xf numFmtId="0" fontId="24" fillId="0" borderId="0" xfId="8" applyFont="1" applyBorder="1"/>
    <xf numFmtId="3" fontId="31" fillId="0" borderId="0" xfId="9" applyFont="1">
      <alignment horizontal="right"/>
    </xf>
    <xf numFmtId="3" fontId="31" fillId="0" borderId="0" xfId="10" applyFont="1">
      <alignment horizontal="right"/>
    </xf>
    <xf numFmtId="3" fontId="24" fillId="0" borderId="0" xfId="0" applyNumberFormat="1" applyFont="1" applyBorder="1"/>
    <xf numFmtId="0" fontId="12" fillId="0" borderId="0" xfId="5" applyFont="1" applyAlignment="1">
      <alignment vertical="center"/>
    </xf>
    <xf numFmtId="3" fontId="0" fillId="0" borderId="0" xfId="0" applyNumberFormat="1" applyFont="1"/>
    <xf numFmtId="0" fontId="0" fillId="0" borderId="0" xfId="0" applyFont="1"/>
    <xf numFmtId="0" fontId="17" fillId="0" borderId="0" xfId="1" applyFont="1" applyAlignment="1">
      <alignment horizontal="left" vertical="center"/>
    </xf>
    <xf numFmtId="0" fontId="0" fillId="0" borderId="0" xfId="0" applyNumberFormat="1" applyFont="1"/>
    <xf numFmtId="0" fontId="12" fillId="0" borderId="0" xfId="5" applyFont="1"/>
    <xf numFmtId="0" fontId="20" fillId="0" borderId="1" xfId="7" applyFont="1">
      <alignment horizontal="left" vertical="center"/>
    </xf>
    <xf numFmtId="0" fontId="10" fillId="0" borderId="0" xfId="3" applyFont="1"/>
    <xf numFmtId="0" fontId="31" fillId="0" borderId="0" xfId="8" applyFont="1"/>
    <xf numFmtId="0" fontId="31" fillId="0" borderId="0" xfId="0" applyFont="1" applyBorder="1"/>
    <xf numFmtId="3" fontId="31" fillId="0" borderId="0" xfId="0" applyNumberFormat="1" applyFont="1" applyBorder="1"/>
    <xf numFmtId="0" fontId="11" fillId="0" borderId="0" xfId="4" applyFon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1"/>
      <tableStyleElement type="headerRow" dxfId="40"/>
      <tableStyleElement type="totalRow" dxfId="39"/>
    </tableStyle>
    <tableStyle name="Family budget monthly expense" pivot="0" count="3" xr9:uid="{00000000-0011-0000-FFFF-FFFF01000000}">
      <tableStyleElement type="wholeTable" dxfId="38"/>
      <tableStyleElement type="headerRow" dxfId="37"/>
      <tableStyleElement type="totalRow" dxfId="36"/>
    </tableStyle>
    <tableStyle name="Family budget monthly income" pivot="0" count="3" xr9:uid="{00000000-0011-0000-FFFF-FFFF02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'차트 데이터'!$C$3</c:f>
              <c:strCache>
                <c:ptCount val="1"/>
                <c:pt idx="0">
                  <c:v>예상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'차트 데이터'!$B$4:$B$6</c:f>
              <c:strCache>
                <c:ptCount val="3"/>
                <c:pt idx="0">
                  <c:v>현금 흐름</c:v>
                </c:pt>
                <c:pt idx="1">
                  <c:v>월별 수입</c:v>
                </c:pt>
                <c:pt idx="2">
                  <c:v>월 지출</c:v>
                </c:pt>
              </c:strCache>
            </c:strRef>
          </c:cat>
          <c:val>
            <c:numRef>
              <c:f>'차트 데이터'!$C$4:$C$6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'차트 데이터'!$D$3</c:f>
              <c:strCache>
                <c:ptCount val="1"/>
                <c:pt idx="0">
                  <c:v>실제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'차트 데이터'!$B$4:$B$6</c:f>
              <c:strCache>
                <c:ptCount val="3"/>
                <c:pt idx="0">
                  <c:v>현금 흐름</c:v>
                </c:pt>
                <c:pt idx="1">
                  <c:v>월별 수입</c:v>
                </c:pt>
                <c:pt idx="2">
                  <c:v>월 지출</c:v>
                </c:pt>
              </c:strCache>
            </c:strRef>
          </c:cat>
          <c:val>
            <c:numRef>
              <c:f>'차트 데이터'!$D$4:$D$6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₩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Malgun Gothic"/>
              <a:ea typeface="Malgun Gothic"/>
              <a:cs typeface="Malgun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1323975</xdr:colOff>
      <xdr:row>4</xdr:row>
      <xdr:rowOff>2532917</xdr:rowOff>
    </xdr:to>
    <xdr:graphicFrame macro="">
      <xdr:nvGraphicFramePr>
        <xdr:cNvPr id="3" name="예산 차트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현금흐름" displayName="현금흐름" ref="B6:E9" totalsRowCount="1" headerRowDxfId="32" dataDxfId="31" totalsRowDxfId="30">
  <autoFilter ref="B6:E8" xr:uid="{00000000-0009-0000-0100-000001000000}"/>
  <tableColumns count="4">
    <tableColumn id="1" xr3:uid="{00000000-0010-0000-0000-000001000000}" name="현금 흐름" totalsRowLabel="총 현금" dataDxfId="29" totalsRowDxfId="28"/>
    <tableColumn id="3" xr3:uid="{00000000-0010-0000-0000-000003000000}" name="예상" totalsRowFunction="custom" dataDxfId="27" totalsRowDxfId="26" dataCellStyle="Amounts">
      <totalsRowFormula>C7-C8</totalsRowFormula>
    </tableColumn>
    <tableColumn id="4" xr3:uid="{00000000-0010-0000-0000-000004000000}" name="실제" totalsRowFunction="custom" dataDxfId="25" totalsRowDxfId="24" dataCellStyle="Amounts">
      <totalsRowFormula>D7-D8</totalsRowFormula>
    </tableColumn>
    <tableColumn id="5" xr3:uid="{00000000-0010-0000-0000-000005000000}" name="차이" totalsRowFunction="sum" dataDxfId="23" totalsRowDxfId="22" dataCellStyle="Variance">
      <calculatedColumnFormula>수입[[#Totals],[차이]]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수입" displayName="수입" ref="B5:E9" totalsRowCount="1" headerRowDxfId="21" dataDxfId="20" totalsRowDxfId="19">
  <autoFilter ref="B5:E8" xr:uid="{00000000-0009-0000-0100-000005000000}"/>
  <tableColumns count="4">
    <tableColumn id="1" xr3:uid="{00000000-0010-0000-0100-000001000000}" name="월별 수입" totalsRowLabel="총 수입" dataDxfId="18" totalsRowDxfId="17" dataCellStyle="Table Details"/>
    <tableColumn id="3" xr3:uid="{00000000-0010-0000-0100-000003000000}" name="예상" totalsRowFunction="sum" dataDxfId="16" totalsRowDxfId="15" dataCellStyle="Amounts"/>
    <tableColumn id="4" xr3:uid="{00000000-0010-0000-0100-000004000000}" name="실제" totalsRowFunction="sum" dataDxfId="14" totalsRowDxfId="13" dataCellStyle="Amounts"/>
    <tableColumn id="5" xr3:uid="{00000000-0010-0000-0100-000005000000}" name="차이" totalsRowFunction="sum" dataDxfId="12" totalsRowDxfId="11" dataCellStyle="Variance">
      <calculatedColumnFormula>수입[[#This Row],[실제]]-수입[[#This Row],[예상]]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지출" displayName="지출" ref="B5:E26" totalsRowCount="1" headerRowDxfId="10" dataDxfId="9" totalsRowDxfId="8">
  <autoFilter ref="B5:E25" xr:uid="{00000000-0009-0000-0100-000009000000}"/>
  <tableColumns count="4">
    <tableColumn id="1" xr3:uid="{00000000-0010-0000-0200-000001000000}" name="월 지출" totalsRowLabel="요약" dataDxfId="7" totalsRowDxfId="6" dataCellStyle="Table Details"/>
    <tableColumn id="3" xr3:uid="{00000000-0010-0000-0200-000003000000}" name="예상" totalsRowFunction="sum" dataDxfId="5" totalsRowDxfId="4" dataCellStyle="Amounts"/>
    <tableColumn id="4" xr3:uid="{00000000-0010-0000-0200-000004000000}" name="실제" totalsRowFunction="sum" dataDxfId="3" totalsRowDxfId="2" dataCellStyle="Amounts"/>
    <tableColumn id="5" xr3:uid="{00000000-0010-0000-0200-000005000000}" name="차이" totalsRowFunction="sum" dataDxfId="1" totalsRowDxfId="0" dataCellStyle="Variance">
      <calculatedColumnFormula>지출[[#This Row],[예상]]-지출[[#This Row],[실제]]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/>
  <cols>
    <col min="1" max="1" width="2.5" style="6" customWidth="1"/>
    <col min="2" max="2" width="35.8984375" style="6" customWidth="1"/>
    <col min="3" max="3" width="18" style="6" customWidth="1"/>
    <col min="4" max="5" width="14.296875" style="5" customWidth="1"/>
    <col min="6" max="6" width="2.69921875" style="6" customWidth="1"/>
    <col min="7" max="16384" width="8.796875" style="6"/>
  </cols>
  <sheetData>
    <row r="1" spans="2:5" ht="23.25" customHeight="1">
      <c r="B1" s="4" t="s">
        <v>0</v>
      </c>
      <c r="C1" s="5"/>
    </row>
    <row r="2" spans="2:5" ht="46.5" customHeight="1">
      <c r="B2" s="7" t="s">
        <v>1</v>
      </c>
      <c r="C2" s="5"/>
    </row>
    <row r="3" spans="2:5" ht="32.25" thickBot="1">
      <c r="B3" s="8" t="str">
        <f ca="1">TEXT(TODAY(),"m월")</f>
        <v>8월</v>
      </c>
      <c r="C3" s="5"/>
    </row>
    <row r="4" spans="2:5" ht="31.5">
      <c r="B4" s="9">
        <f ca="1">YEAR(TODAY())</f>
        <v>2018</v>
      </c>
      <c r="C4" s="5"/>
    </row>
    <row r="5" spans="2:5" ht="219.75" customHeight="1">
      <c r="B5" s="10" t="s">
        <v>2</v>
      </c>
      <c r="C5" s="11"/>
      <c r="D5" s="11"/>
      <c r="E5" s="11"/>
    </row>
    <row r="6" spans="2:5" ht="45" customHeight="1">
      <c r="B6" s="12" t="s">
        <v>3</v>
      </c>
      <c r="C6" s="13" t="s">
        <v>7</v>
      </c>
      <c r="D6" s="13" t="s">
        <v>8</v>
      </c>
      <c r="E6" s="13" t="s">
        <v>9</v>
      </c>
    </row>
    <row r="7" spans="2:5" ht="17.25" customHeight="1">
      <c r="B7" s="14" t="s">
        <v>4</v>
      </c>
      <c r="C7" s="15">
        <f>수입[[#Totals],[예상]]</f>
        <v>5700</v>
      </c>
      <c r="D7" s="15">
        <f>수입[[#Totals],[실제]]</f>
        <v>5500</v>
      </c>
      <c r="E7" s="16">
        <f>수입[[#Totals],[차이]]</f>
        <v>-200</v>
      </c>
    </row>
    <row r="8" spans="2:5" ht="17.25" customHeight="1">
      <c r="B8" s="14" t="s">
        <v>5</v>
      </c>
      <c r="C8" s="15">
        <f>지출[[#Totals],[예상]]</f>
        <v>3603</v>
      </c>
      <c r="D8" s="15">
        <f>지출[[#Totals],[실제]]</f>
        <v>3655</v>
      </c>
      <c r="E8" s="16">
        <f>지출[[#Totals],[차이]]</f>
        <v>-52</v>
      </c>
    </row>
    <row r="9" spans="2:5" ht="17.25" customHeight="1">
      <c r="B9" s="13" t="s">
        <v>6</v>
      </c>
      <c r="C9" s="17">
        <f>C7-C8</f>
        <v>2097</v>
      </c>
      <c r="D9" s="17">
        <f>D7-D8</f>
        <v>1845</v>
      </c>
      <c r="E9" s="17">
        <f>SUBTOTAL(109,현금흐름[차이])</f>
        <v>-252</v>
      </c>
    </row>
  </sheetData>
  <phoneticPr fontId="22" type="noConversion"/>
  <dataValidations count="10">
    <dataValidation allowBlank="1" showInputMessage="1" showErrorMessage="1" prompt="이 통합 문서에 가족 예산을 만듭니다. 이 워크시트의 차트와 현금 흐름 표는 다른 워크시트에 입력된 월 수입과 지출에 따라 자동으로 업데이트됩니다." sqref="A1" xr:uid="{00000000-0002-0000-0000-000000000000}"/>
    <dataValidation allowBlank="1" showInputMessage="1" showErrorMessage="1" prompt="이 셀에 예산 이름을 입력합니다." sqref="B1" xr:uid="{00000000-0002-0000-0000-000001000000}"/>
    <dataValidation allowBlank="1" showInputMessage="1" showErrorMessage="1" prompt="이 셀에 월을 입력하고, 아래 셀에 연도를 입력합니다." sqref="B3" xr:uid="{00000000-0002-0000-0000-000002000000}"/>
    <dataValidation allowBlank="1" showInputMessage="1" showErrorMessage="1" prompt="이 셀에 연도를 입력합니다." sqref="B4" xr:uid="{00000000-0002-0000-0000-000003000000}"/>
    <dataValidation allowBlank="1" showInputMessage="1" showErrorMessage="1" prompt="수입 및 지출 표의 입력에 따라 이 열의 이 머리글 아래에 총 수입 및 총 지출 항목이 자동으로 업데이트됩니다." sqref="B6" xr:uid="{00000000-0002-0000-0000-000004000000}"/>
    <dataValidation allowBlank="1" showInputMessage="1" showErrorMessage="1" prompt="이 열의 이 머리글 아래에 실제 수입 및 지출이 자동으로 업데이트됩니다." sqref="D6" xr:uid="{00000000-0002-0000-0000-000005000000}"/>
    <dataValidation allowBlank="1" showInputMessage="1" showErrorMessage="1" prompt="이 열의 이 머리글 아래에 차이 금액 및 아이콘이 자동으로 업데이트됩니다." sqref="E6" xr:uid="{00000000-0002-0000-0000-000006000000}"/>
    <dataValidation allowBlank="1" showInputMessage="1" showErrorMessage="1" prompt="예상 및 실제 현금 흐름 비교, 월 수입, 월 지출을 보여 주는 차트입니다." sqref="B5" xr:uid="{00000000-0002-0000-0000-000007000000}"/>
    <dataValidation allowBlank="1" showInputMessage="1" showErrorMessage="1" prompt="이 셀에는 이 워크시트의 제목이 표시되고, B5 셀에는 차트 및 팁이 표시됩니다. 아래 셀에 월을 입력합니다." sqref="B2" xr:uid="{00000000-0002-0000-0000-000008000000}"/>
    <dataValidation allowBlank="1" showInputMessage="1" showErrorMessage="1" prompt="이 열의 이 머리글 아래에 예상 수입 및 지출이 자동으로 업데이트됩니다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/>
  <cols>
    <col min="1" max="1" width="2.5" style="20" customWidth="1"/>
    <col min="2" max="2" width="35.8984375" style="20" customWidth="1"/>
    <col min="3" max="3" width="18" style="20" customWidth="1"/>
    <col min="4" max="5" width="14.296875" style="19" customWidth="1"/>
    <col min="6" max="6" width="2.69921875" style="20" customWidth="1"/>
    <col min="7" max="16384" width="8.796875" style="20"/>
  </cols>
  <sheetData>
    <row r="1" spans="2:5" ht="23.25" customHeight="1">
      <c r="B1" s="18" t="str">
        <f>이름</f>
        <v>이름</v>
      </c>
      <c r="C1" s="19"/>
    </row>
    <row r="2" spans="2:5" ht="46.5" customHeight="1">
      <c r="B2" s="21" t="str">
        <f>예산제목</f>
        <v>가족 예산</v>
      </c>
      <c r="C2" s="22"/>
    </row>
    <row r="3" spans="2:5" ht="32.25" thickBot="1">
      <c r="B3" s="23" t="str">
        <f ca="1">월</f>
        <v>8월</v>
      </c>
      <c r="C3" s="19"/>
    </row>
    <row r="4" spans="2:5" ht="31.5">
      <c r="B4" s="24">
        <f ca="1">연도</f>
        <v>2018</v>
      </c>
      <c r="C4" s="19"/>
    </row>
    <row r="5" spans="2:5" ht="45" customHeight="1">
      <c r="B5" s="25" t="s">
        <v>10</v>
      </c>
      <c r="C5" s="20" t="s">
        <v>7</v>
      </c>
      <c r="D5" s="20" t="s">
        <v>8</v>
      </c>
      <c r="E5" s="20" t="s">
        <v>9</v>
      </c>
    </row>
    <row r="6" spans="2:5" ht="17.25" customHeight="1">
      <c r="B6" s="26" t="s">
        <v>11</v>
      </c>
      <c r="C6" s="15">
        <v>4000</v>
      </c>
      <c r="D6" s="15">
        <v>4000</v>
      </c>
      <c r="E6" s="16">
        <f>수입[[#This Row],[실제]]-수입[[#This Row],[예상]]</f>
        <v>0</v>
      </c>
    </row>
    <row r="7" spans="2:5" ht="17.25" customHeight="1">
      <c r="B7" s="26" t="s">
        <v>12</v>
      </c>
      <c r="C7" s="15">
        <v>1400</v>
      </c>
      <c r="D7" s="15">
        <v>1500</v>
      </c>
      <c r="E7" s="16">
        <f>수입[[#This Row],[실제]]-수입[[#This Row],[예상]]</f>
        <v>100</v>
      </c>
    </row>
    <row r="8" spans="2:5" ht="17.25" customHeight="1">
      <c r="B8" s="26" t="s">
        <v>13</v>
      </c>
      <c r="C8" s="15">
        <v>300</v>
      </c>
      <c r="D8" s="15">
        <v>0</v>
      </c>
      <c r="E8" s="16">
        <f>수입[[#This Row],[실제]]-수입[[#This Row],[예상]]</f>
        <v>-300</v>
      </c>
    </row>
    <row r="9" spans="2:5" ht="17.25" customHeight="1">
      <c r="B9" s="27" t="s">
        <v>4</v>
      </c>
      <c r="C9" s="28">
        <f>SUBTOTAL(109,수입[예상])</f>
        <v>5700</v>
      </c>
      <c r="D9" s="28">
        <f>SUBTOTAL(109,수입[실제])</f>
        <v>5500</v>
      </c>
      <c r="E9" s="28">
        <f>SUBTOTAL(109,수입[차이])</f>
        <v>-200</v>
      </c>
    </row>
  </sheetData>
  <phoneticPr fontId="22" type="noConversion"/>
  <dataValidations count="9">
    <dataValidation allowBlank="1" showInputMessage="1" showErrorMessage="1" prompt="차이가 자동으로 계산되고, 이 열의 이 머리글 아래에 아이콘이 업데이트됩니다." sqref="E5" xr:uid="{00000000-0002-0000-0100-000000000000}"/>
    <dataValidation allowBlank="1" showInputMessage="1" showErrorMessage="1" prompt="이 열의 이 머리글 아래에 실제 수입을 입력합니다." sqref="D5" xr:uid="{00000000-0002-0000-0100-000001000000}"/>
    <dataValidation allowBlank="1" showInputMessage="1" showErrorMessage="1" prompt="이 열의 이 머리글 아래에 예상 수입을 입력합니다." sqref="C5" xr:uid="{00000000-0002-0000-0100-000002000000}"/>
    <dataValidation allowBlank="1" showInputMessage="1" showErrorMessage="1" prompt="이 열의 이 머리글 아래에 월 수입 항목을 입력합니다. 특정 항목을 찾으려면 머리글 필터를 사용하세요." sqref="B5" xr:uid="{00000000-0002-0000-0100-000003000000}"/>
    <dataValidation allowBlank="1" showInputMessage="1" showErrorMessage="1" prompt="연도는 현금 흐름 워크시트의 B4 셀에 입력된 연도에 따라 자동으로 업데이트됩니다. 아래 표에 수입 세부 정보를 입력합니다." sqref="B4" xr:uid="{00000000-0002-0000-0100-000004000000}"/>
    <dataValidation allowBlank="1" showInputMessage="1" showErrorMessage="1" prompt="월은 현금 흐름 워크시트의 B3 셀에 입력된 월에 따라 자동으로 업데이트됩니다." sqref="B3" xr:uid="{00000000-0002-0000-0100-000005000000}"/>
    <dataValidation allowBlank="1" showInputMessage="1" showErrorMessage="1" prompt="이름은 현금 흐름 워크시트의 B1 셀에 입력된 이름에 따라 자동으로 업데이트됩니다." sqref="B1" xr:uid="{00000000-0002-0000-0100-000006000000}"/>
    <dataValidation allowBlank="1" showInputMessage="1" showErrorMessage="1" prompt="예상 및 실제 월 수입을 추적하기 위해 이 워크시트의 수입 표에 세부 정보를 입력합니다." sqref="A1" xr:uid="{00000000-0002-0000-0100-000007000000}"/>
    <dataValidation allowBlank="1" showInputMessage="1" showErrorMessage="1" prompt="제목은 현금 흐름 워크시트의 B2 셀에 입력된 제목에 따라 자동으로 업데이트됩니다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/>
  <cols>
    <col min="1" max="1" width="2.5" style="20" customWidth="1"/>
    <col min="2" max="2" width="35.8984375" style="20" customWidth="1"/>
    <col min="3" max="3" width="18" style="20" customWidth="1"/>
    <col min="4" max="5" width="14.296875" style="19" customWidth="1"/>
    <col min="6" max="6" width="2.69921875" style="20" customWidth="1"/>
    <col min="7" max="16384" width="8.796875" style="20"/>
  </cols>
  <sheetData>
    <row r="1" spans="2:5" ht="23.25" customHeight="1">
      <c r="B1" s="18" t="str">
        <f>이름</f>
        <v>이름</v>
      </c>
      <c r="C1" s="19"/>
    </row>
    <row r="2" spans="2:5" ht="46.5" customHeight="1">
      <c r="B2" s="21" t="str">
        <f>예산제목</f>
        <v>가족 예산</v>
      </c>
      <c r="C2" s="19"/>
    </row>
    <row r="3" spans="2:5" ht="32.25" thickBot="1">
      <c r="B3" s="23" t="str">
        <f ca="1">월</f>
        <v>8월</v>
      </c>
      <c r="C3" s="19"/>
    </row>
    <row r="4" spans="2:5" ht="31.5">
      <c r="B4" s="24">
        <f ca="1">연도</f>
        <v>2018</v>
      </c>
      <c r="C4" s="19"/>
    </row>
    <row r="5" spans="2:5" ht="45" customHeight="1">
      <c r="B5" s="29" t="s">
        <v>14</v>
      </c>
      <c r="C5" s="20" t="s">
        <v>7</v>
      </c>
      <c r="D5" s="20" t="s">
        <v>8</v>
      </c>
      <c r="E5" s="20" t="s">
        <v>9</v>
      </c>
    </row>
    <row r="6" spans="2:5" ht="17.25" customHeight="1">
      <c r="B6" s="26" t="s">
        <v>15</v>
      </c>
      <c r="C6" s="15">
        <v>1500</v>
      </c>
      <c r="D6" s="15">
        <v>1500</v>
      </c>
      <c r="E6" s="16">
        <f>지출[[#This Row],[예상]]-지출[[#This Row],[실제]]</f>
        <v>0</v>
      </c>
    </row>
    <row r="7" spans="2:5" ht="17.25" customHeight="1">
      <c r="B7" s="26" t="s">
        <v>16</v>
      </c>
      <c r="C7" s="15">
        <v>250</v>
      </c>
      <c r="D7" s="15">
        <v>280</v>
      </c>
      <c r="E7" s="16">
        <f>지출[[#This Row],[예상]]-지출[[#This Row],[실제]]</f>
        <v>-30</v>
      </c>
    </row>
    <row r="8" spans="2:5" ht="17.25" customHeight="1">
      <c r="B8" s="26" t="s">
        <v>17</v>
      </c>
      <c r="C8" s="15">
        <v>38</v>
      </c>
      <c r="D8" s="15">
        <v>38</v>
      </c>
      <c r="E8" s="16">
        <f>지출[[#This Row],[예상]]-지출[[#This Row],[실제]]</f>
        <v>0</v>
      </c>
    </row>
    <row r="9" spans="2:5" ht="17.25" customHeight="1">
      <c r="B9" s="26" t="s">
        <v>18</v>
      </c>
      <c r="C9" s="15">
        <v>65</v>
      </c>
      <c r="D9" s="15">
        <v>78</v>
      </c>
      <c r="E9" s="16">
        <f>지출[[#This Row],[예상]]-지출[[#This Row],[실제]]</f>
        <v>-13</v>
      </c>
    </row>
    <row r="10" spans="2:5" ht="17.25" customHeight="1">
      <c r="B10" s="26" t="s">
        <v>19</v>
      </c>
      <c r="C10" s="15">
        <v>25</v>
      </c>
      <c r="D10" s="15">
        <v>21</v>
      </c>
      <c r="E10" s="16">
        <f>지출[[#This Row],[예상]]-지출[[#This Row],[실제]]</f>
        <v>4</v>
      </c>
    </row>
    <row r="11" spans="2:5" ht="17.25" customHeight="1">
      <c r="B11" s="26" t="s">
        <v>20</v>
      </c>
      <c r="C11" s="15">
        <v>75</v>
      </c>
      <c r="D11" s="15">
        <v>83</v>
      </c>
      <c r="E11" s="16">
        <f>지출[[#This Row],[예상]]-지출[[#This Row],[실제]]</f>
        <v>-8</v>
      </c>
    </row>
    <row r="12" spans="2:5" ht="17.25" customHeight="1">
      <c r="B12" s="26" t="s">
        <v>21</v>
      </c>
      <c r="C12" s="15">
        <v>60</v>
      </c>
      <c r="D12" s="15">
        <v>60</v>
      </c>
      <c r="E12" s="16">
        <f>지출[[#This Row],[예상]]-지출[[#This Row],[실제]]</f>
        <v>0</v>
      </c>
    </row>
    <row r="13" spans="2:5" ht="17.25" customHeight="1">
      <c r="B13" s="26" t="s">
        <v>22</v>
      </c>
      <c r="C13" s="15">
        <v>0</v>
      </c>
      <c r="D13" s="15">
        <v>60</v>
      </c>
      <c r="E13" s="16">
        <f>지출[[#This Row],[예상]]-지출[[#This Row],[실제]]</f>
        <v>-60</v>
      </c>
    </row>
    <row r="14" spans="2:5" ht="17.25" customHeight="1">
      <c r="B14" s="26" t="s">
        <v>23</v>
      </c>
      <c r="C14" s="15">
        <v>180</v>
      </c>
      <c r="D14" s="15">
        <v>150</v>
      </c>
      <c r="E14" s="16">
        <f>지출[[#This Row],[예상]]-지출[[#This Row],[실제]]</f>
        <v>30</v>
      </c>
    </row>
    <row r="15" spans="2:5" ht="17.25" customHeight="1">
      <c r="B15" s="26" t="s">
        <v>24</v>
      </c>
      <c r="C15" s="15">
        <v>250</v>
      </c>
      <c r="D15" s="15">
        <v>250</v>
      </c>
      <c r="E15" s="16">
        <f>지출[[#This Row],[예상]]-지출[[#This Row],[실제]]</f>
        <v>0</v>
      </c>
    </row>
    <row r="16" spans="2:5" ht="17.25" customHeight="1">
      <c r="B16" s="26" t="s">
        <v>25</v>
      </c>
      <c r="C16" s="15">
        <v>75</v>
      </c>
      <c r="D16" s="15">
        <v>80</v>
      </c>
      <c r="E16" s="16">
        <f>지출[[#This Row],[예상]]-지출[[#This Row],[실제]]</f>
        <v>-5</v>
      </c>
    </row>
    <row r="17" spans="2:5" ht="17.25" customHeight="1">
      <c r="B17" s="26" t="s">
        <v>26</v>
      </c>
      <c r="C17" s="15">
        <v>280</v>
      </c>
      <c r="D17" s="15">
        <v>260</v>
      </c>
      <c r="E17" s="16">
        <f>지출[[#This Row],[예상]]-지출[[#This Row],[실제]]</f>
        <v>20</v>
      </c>
    </row>
    <row r="18" spans="2:5" ht="17.25" customHeight="1">
      <c r="B18" s="26" t="s">
        <v>27</v>
      </c>
      <c r="C18" s="15">
        <v>75</v>
      </c>
      <c r="D18" s="15">
        <v>65</v>
      </c>
      <c r="E18" s="16">
        <f>지출[[#This Row],[예상]]-지출[[#This Row],[실제]]</f>
        <v>10</v>
      </c>
    </row>
    <row r="19" spans="2:5" ht="17.25" customHeight="1">
      <c r="B19" s="26" t="s">
        <v>28</v>
      </c>
      <c r="C19" s="15">
        <v>255</v>
      </c>
      <c r="D19" s="15">
        <v>255</v>
      </c>
      <c r="E19" s="16">
        <f>지출[[#This Row],[예상]]-지출[[#This Row],[실제]]</f>
        <v>0</v>
      </c>
    </row>
    <row r="20" spans="2:5" ht="17.25" customHeight="1">
      <c r="B20" s="26" t="s">
        <v>29</v>
      </c>
      <c r="C20" s="15">
        <v>100</v>
      </c>
      <c r="D20" s="15">
        <v>100</v>
      </c>
      <c r="E20" s="16">
        <f>지출[[#This Row],[예상]]-지출[[#This Row],[실제]]</f>
        <v>0</v>
      </c>
    </row>
    <row r="21" spans="2:5" ht="17.25" customHeight="1">
      <c r="B21" s="26" t="s">
        <v>30</v>
      </c>
      <c r="C21" s="15">
        <v>0</v>
      </c>
      <c r="D21" s="15">
        <v>0</v>
      </c>
      <c r="E21" s="16">
        <f>지출[[#This Row],[예상]]-지출[[#This Row],[실제]]</f>
        <v>0</v>
      </c>
    </row>
    <row r="22" spans="2:5" ht="17.25" customHeight="1">
      <c r="B22" s="26" t="s">
        <v>31</v>
      </c>
      <c r="C22" s="15">
        <v>0</v>
      </c>
      <c r="D22" s="15">
        <v>0</v>
      </c>
      <c r="E22" s="16">
        <f>지출[[#This Row],[예상]]-지출[[#This Row],[실제]]</f>
        <v>0</v>
      </c>
    </row>
    <row r="23" spans="2:5" ht="17.25" customHeight="1">
      <c r="B23" s="26" t="s">
        <v>32</v>
      </c>
      <c r="C23" s="15">
        <v>150</v>
      </c>
      <c r="D23" s="15">
        <v>150</v>
      </c>
      <c r="E23" s="16">
        <f>지출[[#This Row],[예상]]-지출[[#This Row],[실제]]</f>
        <v>0</v>
      </c>
    </row>
    <row r="24" spans="2:5" ht="17.25" customHeight="1">
      <c r="B24" s="26" t="s">
        <v>33</v>
      </c>
      <c r="C24" s="15">
        <v>225</v>
      </c>
      <c r="D24" s="15">
        <v>225</v>
      </c>
      <c r="E24" s="16">
        <f>지출[[#This Row],[예상]]-지출[[#This Row],[실제]]</f>
        <v>0</v>
      </c>
    </row>
    <row r="25" spans="2:5" ht="17.25" customHeight="1">
      <c r="B25" s="26" t="s">
        <v>34</v>
      </c>
      <c r="C25" s="15">
        <v>0</v>
      </c>
      <c r="D25" s="15">
        <v>0</v>
      </c>
      <c r="E25" s="16">
        <f>지출[[#This Row],[예상]]-지출[[#This Row],[실제]]</f>
        <v>0</v>
      </c>
    </row>
    <row r="26" spans="2:5" ht="17.25" customHeight="1">
      <c r="B26" s="27" t="s">
        <v>36</v>
      </c>
      <c r="C26" s="28">
        <f>SUBTOTAL(109,지출[예상])</f>
        <v>3603</v>
      </c>
      <c r="D26" s="28">
        <f>SUBTOTAL(109,지출[실제])</f>
        <v>3655</v>
      </c>
      <c r="E26" s="28">
        <f>SUBTOTAL(109,지출[차이])</f>
        <v>-52</v>
      </c>
    </row>
  </sheetData>
  <phoneticPr fontId="22" type="noConversion"/>
  <dataValidations count="9">
    <dataValidation allowBlank="1" showInputMessage="1" showErrorMessage="1" prompt="예상 및 실제 월 지출을 추적하기 위해 이 워크시트의 지출 표에 세부 정보를 입력합니다." sqref="A1" xr:uid="{00000000-0002-0000-0200-000000000000}"/>
    <dataValidation allowBlank="1" showInputMessage="1" showErrorMessage="1" prompt="이름은 현금 흐름 워크시트의 B1 셀에 입력된 이름에 따라 자동으로 업데이트됩니다." sqref="B1" xr:uid="{00000000-0002-0000-0200-000001000000}"/>
    <dataValidation allowBlank="1" showInputMessage="1" showErrorMessage="1" prompt="월은 현금 흐름 워크시트의 B3 셀에 입력된 월에 따라 자동으로 업데이트됩니다." sqref="B3" xr:uid="{00000000-0002-0000-0200-000002000000}"/>
    <dataValidation allowBlank="1" showInputMessage="1" showErrorMessage="1" prompt="연도는 현금 흐름 워크시트의 B4 셀에 입력된 연도에 따라 자동으로 업데이트됩니다. 아래 표에 지출 세부 정보를 입력합니다." sqref="B4" xr:uid="{00000000-0002-0000-0200-000003000000}"/>
    <dataValidation allowBlank="1" showInputMessage="1" showErrorMessage="1" prompt="이 열의 이 머리글 아래에 월 지출 항목을 입력합니다. 특정 항목을 찾으려면 머리글 필터를 사용하세요." sqref="B5" xr:uid="{00000000-0002-0000-0200-000004000000}"/>
    <dataValidation allowBlank="1" showInputMessage="1" showErrorMessage="1" prompt="이 열의 이 머리글 아래에 예상 지출을 입력합니다." sqref="C5" xr:uid="{00000000-0002-0000-0200-000005000000}"/>
    <dataValidation allowBlank="1" showInputMessage="1" showErrorMessage="1" prompt="이 열의 이 머리글 아래에 실제 지출을 입력합니다." sqref="D5" xr:uid="{00000000-0002-0000-0200-000006000000}"/>
    <dataValidation allowBlank="1" showInputMessage="1" showErrorMessage="1" prompt="차이가 자동으로 계산되고, 이 열의 이 머리글 아래에 아이콘이 업데이트됩니다." sqref="E5" xr:uid="{00000000-0002-0000-0200-000007000000}"/>
    <dataValidation allowBlank="1" showInputMessage="1" showErrorMessage="1" prompt="제목은 현금 흐름 워크시트의 B2 셀에 입력된 제목에 따라 자동으로 업데이트됩니다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9.5"/>
  <cols>
    <col min="1" max="1" width="1.59765625" customWidth="1"/>
    <col min="2" max="2" width="14.69921875" customWidth="1"/>
    <col min="3" max="4" width="12.3984375" customWidth="1"/>
  </cols>
  <sheetData>
    <row r="1" spans="2:4" ht="45">
      <c r="B1" s="2" t="s">
        <v>35</v>
      </c>
      <c r="C1" s="1"/>
      <c r="D1" s="1"/>
    </row>
    <row r="3" spans="2:4">
      <c r="B3" s="3"/>
      <c r="C3" s="3" t="s">
        <v>7</v>
      </c>
      <c r="D3" s="3" t="s">
        <v>8</v>
      </c>
    </row>
    <row r="4" spans="2:4">
      <c r="B4" s="3" t="s">
        <v>3</v>
      </c>
      <c r="C4" s="3">
        <f>현금흐름[[#Totals],[예상]]</f>
        <v>2097</v>
      </c>
      <c r="D4" s="3">
        <f>현금흐름[[#Totals],[실제]]</f>
        <v>1845</v>
      </c>
    </row>
    <row r="5" spans="2:4">
      <c r="B5" s="3" t="s">
        <v>10</v>
      </c>
      <c r="C5" s="3">
        <f>수입[[#Totals],[예상]]</f>
        <v>5700</v>
      </c>
      <c r="D5" s="3">
        <f>수입[[#Totals],[실제]]</f>
        <v>5500</v>
      </c>
    </row>
    <row r="6" spans="2:4">
      <c r="B6" s="3" t="s">
        <v>14</v>
      </c>
      <c r="C6" s="3">
        <f>지출[[#Totals],[예상]]</f>
        <v>3603</v>
      </c>
      <c r="D6" s="3">
        <f>지출[[#Totals],[실제]]</f>
        <v>3655</v>
      </c>
    </row>
  </sheetData>
  <phoneticPr fontId="22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현금 흐름</vt:lpstr>
      <vt:lpstr>월별 수입</vt:lpstr>
      <vt:lpstr>월 지출</vt:lpstr>
      <vt:lpstr>차트 데이터</vt:lpstr>
      <vt:lpstr>'월 지출'!Print_Titles</vt:lpstr>
      <vt:lpstr>'월별 수입'!Print_Titles</vt:lpstr>
      <vt:lpstr>'현금 흐름'!Print_Titles</vt:lpstr>
      <vt:lpstr>연도</vt:lpstr>
      <vt:lpstr>예산제목</vt:lpstr>
      <vt:lpstr>월</vt:lpstr>
      <vt:lpstr>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2018-08-10T05:47:21Z</dcterms:created>
  <dcterms:modified xsi:type="dcterms:W3CDTF">2018-08-10T05:47:21Z</dcterms:modified>
</cp:coreProperties>
</file>