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4410507C-955F-4D75-BE50-5F499547F804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욕조 리모델링 비용" sheetId="2" r:id="rId1"/>
  </sheets>
  <definedNames>
    <definedName name="_xlnm.Print_Titles" localSheetId="0">'욕조 리모델링 비용'!$3:$4</definedName>
    <definedName name="제목1">비용[[#Headers],[영역]]</definedName>
    <definedName name="초과">'욕조 리모델링 비용'!$H$22</definedName>
  </definedNames>
  <calcPr calcId="179017"/>
  <fileRecoveryPr autoRecover="0"/>
</workbook>
</file>

<file path=xl/calcChain.xml><?xml version="1.0" encoding="utf-8"?>
<calcChain xmlns="http://schemas.openxmlformats.org/spreadsheetml/2006/main">
  <c r="H23" i="2" l="1"/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2" i="2" l="1"/>
  <c r="E23" i="2" s="1"/>
  <c r="G21" i="2"/>
  <c r="H21" i="2"/>
  <c r="I21" i="2"/>
  <c r="H22" i="2" l="1"/>
  <c r="J21" i="2"/>
</calcChain>
</file>

<file path=xl/sharedStrings.xml><?xml version="1.0" encoding="utf-8"?>
<sst xmlns="http://schemas.openxmlformats.org/spreadsheetml/2006/main" count="47" uniqueCount="40">
  <si>
    <t>욕실 리모델링 비용 워크시트</t>
  </si>
  <si>
    <t xml:space="preserve">참고: 표의 차액 열은 실제 금액이 예상 금액을 초과했는지 보여줍니다.  빨간색 숫자는 초과 금액(음수)을 나타내며 검은색 숫자는 여유 금액(양수)을 나타냅니다. </t>
  </si>
  <si>
    <t>영역</t>
  </si>
  <si>
    <t>욕조/샤워기</t>
  </si>
  <si>
    <t>캐비닛</t>
  </si>
  <si>
    <t>조리대</t>
  </si>
  <si>
    <t>수도꼭지</t>
  </si>
  <si>
    <t>바닥</t>
  </si>
  <si>
    <t>하드웨어</t>
  </si>
  <si>
    <t>조명</t>
  </si>
  <si>
    <t>싱크대</t>
  </si>
  <si>
    <t>기타</t>
  </si>
  <si>
    <t>소계</t>
  </si>
  <si>
    <t>예기치 않은 비용(30% 추가 예상)</t>
  </si>
  <si>
    <t>총 비용</t>
  </si>
  <si>
    <t>항목</t>
  </si>
  <si>
    <t>욕조, 무쇠, 5', 표준</t>
  </si>
  <si>
    <t>샤워 부스 문, 여닫이, 표준</t>
  </si>
  <si>
    <t>샤워기 헤드, 표준</t>
  </si>
  <si>
    <t>욕조 벽면, 표준</t>
  </si>
  <si>
    <t>약장 24'', 디럭스</t>
  </si>
  <si>
    <t>욕실 캐비닛 30'', 표준</t>
  </si>
  <si>
    <t>세라믹 타일, 디럭스(직선피트당 수량)</t>
  </si>
  <si>
    <t>수도꼭지, 욕조, 표준</t>
  </si>
  <si>
    <t>수도꼭지, 샤워기, 단일 핸들, 표준</t>
  </si>
  <si>
    <t>싱크대 수도꼭지, 표준</t>
  </si>
  <si>
    <t>세라믹 타일, 표준(입방피트당 수량)</t>
  </si>
  <si>
    <t>수건 걸이, 표준</t>
  </si>
  <si>
    <t>휴지 걸이</t>
  </si>
  <si>
    <t>매입형 조명, 표준</t>
  </si>
  <si>
    <t>화장실, 표준</t>
  </si>
  <si>
    <t>수량</t>
  </si>
  <si>
    <t>예상</t>
  </si>
  <si>
    <t>실제</t>
  </si>
  <si>
    <t>차액</t>
  </si>
  <si>
    <t xml:space="preserve">예상 </t>
  </si>
  <si>
    <t xml:space="preserve">실제 </t>
  </si>
  <si>
    <t xml:space="preserve">차액 </t>
  </si>
  <si>
    <t>항목별 비용(₩)</t>
    <phoneticPr fontId="21" type="noConversion"/>
  </si>
  <si>
    <t>총 비용(₩)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</si>
</sst>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164" formatCode="&quot;₩&quot;#,##0.00;[Red]&quot;₩&quot;#,##0.00"/>
    <numFmt numFmtId="165" formatCode="&quot;₩&quot;#,##0.00_);[Red]\(&quot;₩&quot;#,##0.00\)"/>
  </numFmts>
  <fonts count="22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theme="1" tint="0.34998626667073579"/>
      <name val="Malgun Gothic"/>
      <family val="2"/>
    </font>
    <font>
      <sz val="11"/>
      <color rgb="FF006100"/>
      <name val="Malgun Gothic"/>
      <family val="2"/>
    </font>
    <font>
      <b/>
      <sz val="11"/>
      <color theme="1"/>
      <name val="Malgun Gothic"/>
      <family val="2"/>
    </font>
    <font>
      <b/>
      <sz val="1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4"/>
      <color theme="3"/>
      <name val="Malgun Gothic"/>
      <family val="2"/>
    </font>
    <font>
      <sz val="11"/>
      <color rgb="FFFF0000"/>
      <name val="Malgun Gothic"/>
      <family val="2"/>
    </font>
    <font>
      <sz val="24"/>
      <color theme="3"/>
      <name val="Malgun Gothic"/>
      <family val="3"/>
      <charset val="129"/>
    </font>
    <font>
      <sz val="11"/>
      <color theme="1"/>
      <name val="Malgun Gothic"/>
      <family val="3"/>
      <charset val="129"/>
    </font>
    <font>
      <i/>
      <sz val="11"/>
      <color theme="1" tint="0.34998626667073579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b/>
      <sz val="11"/>
      <color theme="0"/>
      <name val="Malgun Gothic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8" fillId="2" borderId="10">
      <alignment horizontal="center"/>
    </xf>
    <xf numFmtId="1" fontId="1" fillId="0" borderId="12" applyFont="0" applyFill="0">
      <alignment horizontal="right"/>
    </xf>
    <xf numFmtId="41" fontId="1" fillId="0" borderId="0" applyFont="0" applyFill="0" applyBorder="0" applyAlignment="0" applyProtection="0"/>
    <xf numFmtId="165" fontId="1" fillId="0" borderId="0" applyFont="0" applyFill="0" applyBorder="0">
      <alignment horizontal="right"/>
    </xf>
    <xf numFmtId="165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14" fillId="0" borderId="1"/>
    <xf numFmtId="0" fontId="8" fillId="3" borderId="11">
      <alignment horizontal="center"/>
    </xf>
    <xf numFmtId="0" fontId="5" fillId="4" borderId="0" applyNumberFormat="0" applyFont="0" applyBorder="0">
      <alignment horizontal="center"/>
    </xf>
    <xf numFmtId="0" fontId="9" fillId="0" borderId="0" applyNumberFormat="0" applyFont="0" applyFill="0" applyBorder="0" applyProtection="0">
      <alignment horizontal="center"/>
    </xf>
    <xf numFmtId="165" fontId="8" fillId="0" borderId="3">
      <alignment horizontal="left" indent="5"/>
    </xf>
    <xf numFmtId="0" fontId="8" fillId="0" borderId="2">
      <alignment horizontal="left" wrapText="1"/>
    </xf>
    <xf numFmtId="165" fontId="8" fillId="0" borderId="14" applyFont="0" applyFill="0" applyAlignment="0">
      <alignment horizontal="left" wrapText="1" indent="14"/>
    </xf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15" applyNumberFormat="0" applyAlignment="0" applyProtection="0"/>
    <xf numFmtId="0" fontId="13" fillId="9" borderId="16" applyNumberFormat="0" applyAlignment="0" applyProtection="0"/>
    <xf numFmtId="0" fontId="4" fillId="9" borderId="15" applyNumberFormat="0" applyAlignment="0" applyProtection="0"/>
    <xf numFmtId="0" fontId="11" fillId="0" borderId="17" applyNumberFormat="0" applyFill="0" applyAlignment="0" applyProtection="0"/>
    <xf numFmtId="0" fontId="5" fillId="10" borderId="18" applyNumberFormat="0" applyAlignment="0" applyProtection="0"/>
    <xf numFmtId="0" fontId="15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6">
    <xf numFmtId="0" fontId="0" fillId="0" borderId="0" xfId="0">
      <alignment wrapText="1"/>
    </xf>
    <xf numFmtId="0" fontId="16" fillId="0" borderId="1" xfId="7" applyFont="1"/>
    <xf numFmtId="0" fontId="17" fillId="0" borderId="0" xfId="0" applyFont="1">
      <alignment wrapText="1"/>
    </xf>
    <xf numFmtId="0" fontId="20" fillId="0" borderId="8" xfId="10" applyFont="1" applyBorder="1">
      <alignment horizontal="center"/>
    </xf>
    <xf numFmtId="0" fontId="20" fillId="0" borderId="4" xfId="10" applyNumberFormat="1" applyFont="1" applyBorder="1">
      <alignment horizontal="center"/>
    </xf>
    <xf numFmtId="0" fontId="20" fillId="0" borderId="0" xfId="10" applyNumberFormat="1" applyFont="1" applyBorder="1">
      <alignment horizontal="center"/>
    </xf>
    <xf numFmtId="0" fontId="20" fillId="0" borderId="5" xfId="10" applyNumberFormat="1" applyFont="1" applyBorder="1">
      <alignment horizontal="center"/>
    </xf>
    <xf numFmtId="0" fontId="20" fillId="4" borderId="0" xfId="9" applyNumberFormat="1" applyFont="1">
      <alignment horizontal="center"/>
    </xf>
    <xf numFmtId="0" fontId="20" fillId="4" borderId="0" xfId="9" applyNumberFormat="1" applyFont="1" applyBorder="1">
      <alignment horizontal="center"/>
    </xf>
    <xf numFmtId="0" fontId="20" fillId="4" borderId="7" xfId="9" applyNumberFormat="1" applyFont="1" applyBorder="1">
      <alignment horizontal="center"/>
    </xf>
    <xf numFmtId="1" fontId="17" fillId="0" borderId="12" xfId="2" applyFont="1">
      <alignment horizontal="right"/>
    </xf>
    <xf numFmtId="165" fontId="17" fillId="0" borderId="0" xfId="4" applyFont="1">
      <alignment horizontal="right"/>
    </xf>
    <xf numFmtId="165" fontId="17" fillId="0" borderId="13" xfId="5" applyFont="1">
      <alignment horizontal="right"/>
    </xf>
    <xf numFmtId="0" fontId="17" fillId="0" borderId="12" xfId="0" applyNumberFormat="1" applyFont="1" applyFill="1" applyBorder="1" applyAlignment="1" applyProtection="1">
      <alignment horizontal="right"/>
    </xf>
    <xf numFmtId="165" fontId="17" fillId="0" borderId="6" xfId="0" applyNumberFormat="1" applyFont="1" applyBorder="1" applyAlignment="1"/>
    <xf numFmtId="165" fontId="17" fillId="0" borderId="9" xfId="0" applyNumberFormat="1" applyFont="1" applyBorder="1" applyAlignment="1"/>
    <xf numFmtId="165" fontId="17" fillId="0" borderId="13" xfId="0" applyNumberFormat="1" applyFont="1" applyFill="1" applyBorder="1" applyAlignment="1" applyProtection="1">
      <alignment horizontal="right"/>
    </xf>
    <xf numFmtId="165" fontId="17" fillId="0" borderId="0" xfId="0" applyNumberFormat="1" applyFont="1" applyAlignment="1"/>
    <xf numFmtId="165" fontId="17" fillId="0" borderId="0" xfId="0" applyNumberFormat="1" applyFont="1" applyBorder="1" applyAlignment="1"/>
    <xf numFmtId="0" fontId="19" fillId="3" borderId="11" xfId="8" applyFont="1">
      <alignment horizontal="center"/>
    </xf>
    <xf numFmtId="0" fontId="19" fillId="2" borderId="10" xfId="1" applyFont="1">
      <alignment horizontal="center"/>
    </xf>
    <xf numFmtId="0" fontId="19" fillId="0" borderId="2" xfId="12" applyFont="1">
      <alignment horizontal="left" wrapText="1"/>
    </xf>
    <xf numFmtId="165" fontId="19" fillId="0" borderId="3" xfId="11" applyFont="1">
      <alignment horizontal="left" indent="5"/>
    </xf>
    <xf numFmtId="164" fontId="19" fillId="0" borderId="14" xfId="13" applyNumberFormat="1" applyFont="1" applyAlignment="1">
      <alignment horizontal="left" indent="5"/>
    </xf>
    <xf numFmtId="165" fontId="19" fillId="0" borderId="14" xfId="13" applyFont="1" applyAlignment="1">
      <alignment horizontal="left" indent="5"/>
    </xf>
    <xf numFmtId="0" fontId="18" fillId="0" borderId="0" xfId="14" applyFont="1" applyAlignment="1">
      <alignment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Good" xfId="15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2E000000}"/>
    <cellStyle name="Total Right Border" xfId="13" xr:uid="{00000000-0005-0000-0000-00002F000000}"/>
    <cellStyle name="Warning Text" xfId="23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5" formatCode="&quot;₩&quot;#,##0.00_);[Red]\(&quot;₩&quot;#,##0.00\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5" formatCode="&quot;₩&quot;#,##0.00_);[Red]\(&quot;₩&quot;#,##0.00\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5" formatCode="&quot;₩&quot;#,##0.00_);[Red]\(&quot;₩&quot;#,##0.00\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5" formatCode="&quot;₩&quot;#,##0.00_);[Red]\(&quot;₩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5" formatCode="&quot;₩&quot;#,##0.00_);[Red]\(&quot;₩&quot;#,##0.00\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65" formatCode="&quot;₩&quot;#,##0.00_);[Red]\(&quot;₩&quot;#,##0.00\)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비용" displayName="비용" ref="B4:J21" totalsRowCount="1" headerRowDxfId="20" dataDxfId="19" totalsRowDxfId="18">
  <autoFilter ref="B4:J20" xr:uid="{00000000-0009-0000-0100-000001000000}"/>
  <tableColumns count="9">
    <tableColumn id="1" xr3:uid="{00000000-0010-0000-0000-000001000000}" name="영역" totalsRowLabel="소계" dataDxfId="17" totalsRowDxfId="16"/>
    <tableColumn id="2" xr3:uid="{00000000-0010-0000-0000-000002000000}" name="항목" dataDxfId="15" totalsRowDxfId="14"/>
    <tableColumn id="3" xr3:uid="{00000000-0010-0000-0000-000003000000}" name="수량" dataDxfId="13" totalsRowDxfId="12"/>
    <tableColumn id="4" xr3:uid="{00000000-0010-0000-0000-000004000000}" name="예상" totalsRowFunction="sum" dataDxfId="11" totalsRowDxfId="10"/>
    <tableColumn id="5" xr3:uid="{00000000-0010-0000-0000-000005000000}" name="실제" totalsRowFunction="sum" dataDxfId="9" totalsRowDxfId="8">
      <calculatedColumnFormula>RANDBETWEEN(E5+2,E5+20)</calculatedColumnFormula>
    </tableColumn>
    <tableColumn id="8" xr3:uid="{00000000-0010-0000-0000-000008000000}" name="차액" totalsRowFunction="sum" dataDxfId="7" totalsRowDxfId="6">
      <calculatedColumnFormula>IFERROR(비용[[#This Row],[예상]]-비용[[#This Row],[실제]], "")</calculatedColumnFormula>
    </tableColumn>
    <tableColumn id="6" xr3:uid="{00000000-0010-0000-0000-000006000000}" name="예상 " totalsRowFunction="sum" dataDxfId="5" totalsRowDxfId="4">
      <calculatedColumnFormula>IFERROR(비용[[#This Row],[수량]]*비용[[#This Row],[예상]], "")</calculatedColumnFormula>
    </tableColumn>
    <tableColumn id="7" xr3:uid="{00000000-0010-0000-0000-000007000000}" name="실제 " totalsRowFunction="sum" dataDxfId="3" totalsRowDxfId="2">
      <calculatedColumnFormula>IFERROR(비용[[#This Row],[수량]]*비용[[#This Row],[실제]], "")</calculatedColumnFormula>
    </tableColumn>
    <tableColumn id="9" xr3:uid="{00000000-0010-0000-0000-000009000000}" name="차액 " totalsRowFunction="sum" dataDxfId="1" totalsRowDxfId="0">
      <calculatedColumnFormula>IFERROR(비용[[#This Row],[예상 ]]-비용[[#This Row],[실제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tabSelected="1" workbookViewId="0"/>
  </sheetViews>
  <sheetFormatPr defaultColWidth="9" defaultRowHeight="30" customHeight="1"/>
  <cols>
    <col min="1" max="1" width="2.625" style="2" customWidth="1"/>
    <col min="2" max="2" width="17.625" style="2" customWidth="1"/>
    <col min="3" max="3" width="42.25" style="2" customWidth="1"/>
    <col min="4" max="4" width="16" style="2" customWidth="1"/>
    <col min="5" max="10" width="15.625" style="2" customWidth="1"/>
    <col min="11" max="11" width="2.625" style="2" customWidth="1"/>
    <col min="12" max="16384" width="9" style="2"/>
  </cols>
  <sheetData>
    <row r="1" spans="2:10" ht="45.75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>
      <c r="B2" s="25" t="s">
        <v>1</v>
      </c>
      <c r="C2" s="25"/>
      <c r="D2" s="25"/>
    </row>
    <row r="3" spans="2:10" ht="30" customHeight="1">
      <c r="B3" s="25"/>
      <c r="C3" s="25"/>
      <c r="D3" s="25"/>
      <c r="E3" s="20" t="s">
        <v>38</v>
      </c>
      <c r="F3" s="20"/>
      <c r="G3" s="20"/>
      <c r="H3" s="19" t="s">
        <v>39</v>
      </c>
      <c r="I3" s="19"/>
      <c r="J3" s="19"/>
    </row>
    <row r="4" spans="2:10" ht="30" customHeight="1">
      <c r="B4" s="2" t="s">
        <v>2</v>
      </c>
      <c r="C4" s="2" t="s">
        <v>15</v>
      </c>
      <c r="D4" s="3" t="s">
        <v>31</v>
      </c>
      <c r="E4" s="4" t="s">
        <v>32</v>
      </c>
      <c r="F4" s="5" t="s">
        <v>33</v>
      </c>
      <c r="G4" s="6" t="s">
        <v>34</v>
      </c>
      <c r="H4" s="7" t="s">
        <v>35</v>
      </c>
      <c r="I4" s="8" t="s">
        <v>36</v>
      </c>
      <c r="J4" s="9" t="s">
        <v>37</v>
      </c>
    </row>
    <row r="5" spans="2:10" ht="30" customHeight="1">
      <c r="B5" s="2" t="s">
        <v>3</v>
      </c>
      <c r="C5" s="2" t="s">
        <v>16</v>
      </c>
      <c r="D5" s="10">
        <v>1</v>
      </c>
      <c r="E5" s="11">
        <v>250</v>
      </c>
      <c r="F5" s="11">
        <f t="shared" ref="F5:F20" ca="1" si="0">RANDBETWEEN(E5+2,E5+20)</f>
        <v>262</v>
      </c>
      <c r="G5" s="12">
        <f ca="1">IFERROR(비용[[#This Row],[예상]]-비용[[#This Row],[실제]], "")</f>
        <v>-12</v>
      </c>
      <c r="H5" s="11">
        <f>IFERROR(비용[[#This Row],[수량]]*비용[[#This Row],[예상]], "")</f>
        <v>250</v>
      </c>
      <c r="I5" s="11">
        <f ca="1">IFERROR(비용[[#This Row],[수량]]*비용[[#This Row],[실제]], "")</f>
        <v>262</v>
      </c>
      <c r="J5" s="11">
        <f ca="1">IFERROR(비용[[#This Row],[예상 ]]-비용[[#This Row],[실제 ]], "")</f>
        <v>-12</v>
      </c>
    </row>
    <row r="6" spans="2:10" ht="30" customHeight="1">
      <c r="B6" s="2" t="s">
        <v>3</v>
      </c>
      <c r="C6" s="2" t="s">
        <v>17</v>
      </c>
      <c r="D6" s="10">
        <v>1</v>
      </c>
      <c r="E6" s="11">
        <v>200</v>
      </c>
      <c r="F6" s="11">
        <f t="shared" ca="1" si="0"/>
        <v>211</v>
      </c>
      <c r="G6" s="12">
        <f ca="1">IFERROR(비용[[#This Row],[예상]]-비용[[#This Row],[실제]], "")</f>
        <v>-11</v>
      </c>
      <c r="H6" s="11">
        <f>IFERROR(비용[[#This Row],[수량]]*비용[[#This Row],[예상]], "")</f>
        <v>200</v>
      </c>
      <c r="I6" s="11">
        <f ca="1">IFERROR(비용[[#This Row],[수량]]*비용[[#This Row],[실제]], "")</f>
        <v>211</v>
      </c>
      <c r="J6" s="11">
        <f ca="1">IFERROR(비용[[#This Row],[예상 ]]-비용[[#This Row],[실제 ]], "")</f>
        <v>-11</v>
      </c>
    </row>
    <row r="7" spans="2:10" ht="30" customHeight="1">
      <c r="B7" s="2" t="s">
        <v>3</v>
      </c>
      <c r="C7" s="2" t="s">
        <v>18</v>
      </c>
      <c r="D7" s="10">
        <v>1</v>
      </c>
      <c r="E7" s="11">
        <v>50</v>
      </c>
      <c r="F7" s="11">
        <f t="shared" ca="1" si="0"/>
        <v>69</v>
      </c>
      <c r="G7" s="12">
        <f ca="1">IFERROR(비용[[#This Row],[예상]]-비용[[#This Row],[실제]], "")</f>
        <v>-19</v>
      </c>
      <c r="H7" s="11">
        <f>IFERROR(비용[[#This Row],[수량]]*비용[[#This Row],[예상]], "")</f>
        <v>50</v>
      </c>
      <c r="I7" s="11">
        <f ca="1">IFERROR(비용[[#This Row],[수량]]*비용[[#This Row],[실제]], "")</f>
        <v>69</v>
      </c>
      <c r="J7" s="11">
        <f ca="1">IFERROR(비용[[#This Row],[예상 ]]-비용[[#This Row],[실제 ]], "")</f>
        <v>-19</v>
      </c>
    </row>
    <row r="8" spans="2:10" ht="30" customHeight="1">
      <c r="B8" s="2" t="s">
        <v>3</v>
      </c>
      <c r="C8" s="2" t="s">
        <v>19</v>
      </c>
      <c r="D8" s="10">
        <v>1</v>
      </c>
      <c r="E8" s="11">
        <v>200</v>
      </c>
      <c r="F8" s="11">
        <f t="shared" ca="1" si="0"/>
        <v>210</v>
      </c>
      <c r="G8" s="12">
        <f ca="1">IFERROR(비용[[#This Row],[예상]]-비용[[#This Row],[실제]], "")</f>
        <v>-10</v>
      </c>
      <c r="H8" s="11">
        <f>IFERROR(비용[[#This Row],[수량]]*비용[[#This Row],[예상]], "")</f>
        <v>200</v>
      </c>
      <c r="I8" s="11">
        <f ca="1">IFERROR(비용[[#This Row],[수량]]*비용[[#This Row],[실제]], "")</f>
        <v>210</v>
      </c>
      <c r="J8" s="11">
        <f ca="1">IFERROR(비용[[#This Row],[예상 ]]-비용[[#This Row],[실제 ]], "")</f>
        <v>-10</v>
      </c>
    </row>
    <row r="9" spans="2:10" ht="30" customHeight="1">
      <c r="B9" s="2" t="s">
        <v>4</v>
      </c>
      <c r="C9" s="2" t="s">
        <v>20</v>
      </c>
      <c r="D9" s="10">
        <v>1</v>
      </c>
      <c r="E9" s="11">
        <v>200</v>
      </c>
      <c r="F9" s="11">
        <f t="shared" ca="1" si="0"/>
        <v>218</v>
      </c>
      <c r="G9" s="12">
        <f ca="1">IFERROR(비용[[#This Row],[예상]]-비용[[#This Row],[실제]], "")</f>
        <v>-18</v>
      </c>
      <c r="H9" s="11">
        <f>IFERROR(비용[[#This Row],[수량]]*비용[[#This Row],[예상]], "")</f>
        <v>200</v>
      </c>
      <c r="I9" s="11">
        <f ca="1">IFERROR(비용[[#This Row],[수량]]*비용[[#This Row],[실제]], "")</f>
        <v>218</v>
      </c>
      <c r="J9" s="11">
        <f ca="1">IFERROR(비용[[#This Row],[예상 ]]-비용[[#This Row],[실제 ]], "")</f>
        <v>-18</v>
      </c>
    </row>
    <row r="10" spans="2:10" ht="30" customHeight="1">
      <c r="B10" s="2" t="s">
        <v>4</v>
      </c>
      <c r="C10" s="2" t="s">
        <v>21</v>
      </c>
      <c r="D10" s="10">
        <v>2</v>
      </c>
      <c r="E10" s="11">
        <v>100</v>
      </c>
      <c r="F10" s="11">
        <f t="shared" ca="1" si="0"/>
        <v>120</v>
      </c>
      <c r="G10" s="12">
        <f ca="1">IFERROR(비용[[#This Row],[예상]]-비용[[#This Row],[실제]], "")</f>
        <v>-20</v>
      </c>
      <c r="H10" s="11">
        <f>IFERROR(비용[[#This Row],[수량]]*비용[[#This Row],[예상]], "")</f>
        <v>200</v>
      </c>
      <c r="I10" s="11">
        <f ca="1">IFERROR(비용[[#This Row],[수량]]*비용[[#This Row],[실제]], "")</f>
        <v>240</v>
      </c>
      <c r="J10" s="11">
        <f ca="1">IFERROR(비용[[#This Row],[예상 ]]-비용[[#This Row],[실제 ]], "")</f>
        <v>-40</v>
      </c>
    </row>
    <row r="11" spans="2:10" ht="30" customHeight="1">
      <c r="B11" s="2" t="s">
        <v>5</v>
      </c>
      <c r="C11" s="2" t="s">
        <v>22</v>
      </c>
      <c r="D11" s="10">
        <v>5</v>
      </c>
      <c r="E11" s="11">
        <v>22.5</v>
      </c>
      <c r="F11" s="11">
        <f t="shared" ca="1" si="0"/>
        <v>25</v>
      </c>
      <c r="G11" s="12">
        <f ca="1">IFERROR(비용[[#This Row],[예상]]-비용[[#This Row],[실제]], "")</f>
        <v>-2.5</v>
      </c>
      <c r="H11" s="11">
        <f>IFERROR(비용[[#This Row],[수량]]*비용[[#This Row],[예상]], "")</f>
        <v>112.5</v>
      </c>
      <c r="I11" s="11">
        <f ca="1">IFERROR(비용[[#This Row],[수량]]*비용[[#This Row],[실제]], "")</f>
        <v>125</v>
      </c>
      <c r="J11" s="11">
        <f ca="1">IFERROR(비용[[#This Row],[예상 ]]-비용[[#This Row],[실제 ]], "")</f>
        <v>-12.5</v>
      </c>
    </row>
    <row r="12" spans="2:10" ht="30" customHeight="1">
      <c r="B12" s="2" t="s">
        <v>6</v>
      </c>
      <c r="C12" s="2" t="s">
        <v>23</v>
      </c>
      <c r="D12" s="10">
        <v>1</v>
      </c>
      <c r="E12" s="11">
        <v>90</v>
      </c>
      <c r="F12" s="11">
        <f t="shared" ca="1" si="0"/>
        <v>103</v>
      </c>
      <c r="G12" s="12">
        <f ca="1">IFERROR(비용[[#This Row],[예상]]-비용[[#This Row],[실제]], "")</f>
        <v>-13</v>
      </c>
      <c r="H12" s="11">
        <f>IFERROR(비용[[#This Row],[수량]]*비용[[#This Row],[예상]], "")</f>
        <v>90</v>
      </c>
      <c r="I12" s="11">
        <f ca="1">IFERROR(비용[[#This Row],[수량]]*비용[[#This Row],[실제]], "")</f>
        <v>103</v>
      </c>
      <c r="J12" s="11">
        <f ca="1">IFERROR(비용[[#This Row],[예상 ]]-비용[[#This Row],[실제 ]], "")</f>
        <v>-13</v>
      </c>
    </row>
    <row r="13" spans="2:10" ht="30" customHeight="1">
      <c r="B13" s="2" t="s">
        <v>6</v>
      </c>
      <c r="C13" s="2" t="s">
        <v>24</v>
      </c>
      <c r="D13" s="10">
        <v>1</v>
      </c>
      <c r="E13" s="11">
        <v>115</v>
      </c>
      <c r="F13" s="11">
        <f t="shared" ca="1" si="0"/>
        <v>130</v>
      </c>
      <c r="G13" s="12">
        <f ca="1">IFERROR(비용[[#This Row],[예상]]-비용[[#This Row],[실제]], "")</f>
        <v>-15</v>
      </c>
      <c r="H13" s="11">
        <f>IFERROR(비용[[#This Row],[수량]]*비용[[#This Row],[예상]], "")</f>
        <v>115</v>
      </c>
      <c r="I13" s="11">
        <f ca="1">IFERROR(비용[[#This Row],[수량]]*비용[[#This Row],[실제]], "")</f>
        <v>130</v>
      </c>
      <c r="J13" s="11">
        <f ca="1">IFERROR(비용[[#This Row],[예상 ]]-비용[[#This Row],[실제 ]], "")</f>
        <v>-15</v>
      </c>
    </row>
    <row r="14" spans="2:10" ht="30" customHeight="1">
      <c r="B14" s="2" t="s">
        <v>6</v>
      </c>
      <c r="C14" s="2" t="s">
        <v>25</v>
      </c>
      <c r="D14" s="10">
        <v>1</v>
      </c>
      <c r="E14" s="11">
        <v>95</v>
      </c>
      <c r="F14" s="11">
        <f t="shared" ca="1" si="0"/>
        <v>98</v>
      </c>
      <c r="G14" s="12">
        <f ca="1">IFERROR(비용[[#This Row],[예상]]-비용[[#This Row],[실제]], "")</f>
        <v>-3</v>
      </c>
      <c r="H14" s="11">
        <f>IFERROR(비용[[#This Row],[수량]]*비용[[#This Row],[예상]], "")</f>
        <v>95</v>
      </c>
      <c r="I14" s="11">
        <f ca="1">IFERROR(비용[[#This Row],[수량]]*비용[[#This Row],[실제]], "")</f>
        <v>98</v>
      </c>
      <c r="J14" s="11">
        <f ca="1">IFERROR(비용[[#This Row],[예상 ]]-비용[[#This Row],[실제 ]], "")</f>
        <v>-3</v>
      </c>
    </row>
    <row r="15" spans="2:10" ht="30" customHeight="1">
      <c r="B15" s="2" t="s">
        <v>7</v>
      </c>
      <c r="C15" s="2" t="s">
        <v>26</v>
      </c>
      <c r="D15" s="10">
        <v>35</v>
      </c>
      <c r="E15" s="11">
        <v>12</v>
      </c>
      <c r="F15" s="11">
        <f t="shared" ca="1" si="0"/>
        <v>28</v>
      </c>
      <c r="G15" s="12">
        <f ca="1">IFERROR(비용[[#This Row],[예상]]-비용[[#This Row],[실제]], "")</f>
        <v>-16</v>
      </c>
      <c r="H15" s="11">
        <f>IFERROR(비용[[#This Row],[수량]]*비용[[#This Row],[예상]], "")</f>
        <v>420</v>
      </c>
      <c r="I15" s="11">
        <f ca="1">IFERROR(비용[[#This Row],[수량]]*비용[[#This Row],[실제]], "")</f>
        <v>980</v>
      </c>
      <c r="J15" s="11">
        <f ca="1">IFERROR(비용[[#This Row],[예상 ]]-비용[[#This Row],[실제 ]], "")</f>
        <v>-560</v>
      </c>
    </row>
    <row r="16" spans="2:10" ht="30" customHeight="1">
      <c r="B16" s="2" t="s">
        <v>8</v>
      </c>
      <c r="C16" s="2" t="s">
        <v>27</v>
      </c>
      <c r="D16" s="10">
        <v>2</v>
      </c>
      <c r="E16" s="11">
        <v>15</v>
      </c>
      <c r="F16" s="11">
        <f t="shared" ca="1" si="0"/>
        <v>27</v>
      </c>
      <c r="G16" s="12">
        <f ca="1">IFERROR(비용[[#This Row],[예상]]-비용[[#This Row],[실제]], "")</f>
        <v>-12</v>
      </c>
      <c r="H16" s="11">
        <f>IFERROR(비용[[#This Row],[수량]]*비용[[#This Row],[예상]], "")</f>
        <v>30</v>
      </c>
      <c r="I16" s="11">
        <f ca="1">IFERROR(비용[[#This Row],[수량]]*비용[[#This Row],[실제]], "")</f>
        <v>54</v>
      </c>
      <c r="J16" s="11">
        <f ca="1">IFERROR(비용[[#This Row],[예상 ]]-비용[[#This Row],[실제 ]], "")</f>
        <v>-24</v>
      </c>
    </row>
    <row r="17" spans="2:10" ht="30" customHeight="1">
      <c r="B17" s="2" t="s">
        <v>8</v>
      </c>
      <c r="C17" s="2" t="s">
        <v>28</v>
      </c>
      <c r="D17" s="10">
        <v>1</v>
      </c>
      <c r="E17" s="11">
        <v>10</v>
      </c>
      <c r="F17" s="11">
        <f t="shared" ca="1" si="0"/>
        <v>20</v>
      </c>
      <c r="G17" s="12">
        <f ca="1">IFERROR(비용[[#This Row],[예상]]-비용[[#This Row],[실제]], "")</f>
        <v>-10</v>
      </c>
      <c r="H17" s="11">
        <f>IFERROR(비용[[#This Row],[수량]]*비용[[#This Row],[예상]], "")</f>
        <v>10</v>
      </c>
      <c r="I17" s="11">
        <f ca="1">IFERROR(비용[[#This Row],[수량]]*비용[[#This Row],[실제]], "")</f>
        <v>20</v>
      </c>
      <c r="J17" s="11">
        <f ca="1">IFERROR(비용[[#This Row],[예상 ]]-비용[[#This Row],[실제 ]], "")</f>
        <v>-10</v>
      </c>
    </row>
    <row r="18" spans="2:10" ht="30" customHeight="1">
      <c r="B18" s="2" t="s">
        <v>9</v>
      </c>
      <c r="C18" s="2" t="s">
        <v>29</v>
      </c>
      <c r="D18" s="10">
        <v>4</v>
      </c>
      <c r="E18" s="11">
        <v>25</v>
      </c>
      <c r="F18" s="11">
        <f t="shared" ca="1" si="0"/>
        <v>31</v>
      </c>
      <c r="G18" s="12">
        <f ca="1">IFERROR(비용[[#This Row],[예상]]-비용[[#This Row],[실제]], "")</f>
        <v>-6</v>
      </c>
      <c r="H18" s="11">
        <f>IFERROR(비용[[#This Row],[수량]]*비용[[#This Row],[예상]], "")</f>
        <v>100</v>
      </c>
      <c r="I18" s="11">
        <f ca="1">IFERROR(비용[[#This Row],[수량]]*비용[[#This Row],[실제]], "")</f>
        <v>124</v>
      </c>
      <c r="J18" s="11">
        <f ca="1">IFERROR(비용[[#This Row],[예상 ]]-비용[[#This Row],[실제 ]], "")</f>
        <v>-24</v>
      </c>
    </row>
    <row r="19" spans="2:10" ht="30" customHeight="1">
      <c r="B19" s="2" t="s">
        <v>10</v>
      </c>
      <c r="C19" s="2" t="s">
        <v>30</v>
      </c>
      <c r="D19" s="10">
        <v>2</v>
      </c>
      <c r="E19" s="11">
        <v>60</v>
      </c>
      <c r="F19" s="11">
        <f t="shared" ca="1" si="0"/>
        <v>79</v>
      </c>
      <c r="G19" s="12">
        <f ca="1">IFERROR(비용[[#This Row],[예상]]-비용[[#This Row],[실제]], "")</f>
        <v>-19</v>
      </c>
      <c r="H19" s="11">
        <f>IFERROR(비용[[#This Row],[수량]]*비용[[#This Row],[예상]], "")</f>
        <v>120</v>
      </c>
      <c r="I19" s="11">
        <f ca="1">IFERROR(비용[[#This Row],[수량]]*비용[[#This Row],[실제]], "")</f>
        <v>158</v>
      </c>
      <c r="J19" s="11">
        <f ca="1">IFERROR(비용[[#This Row],[예상 ]]-비용[[#This Row],[실제 ]], "")</f>
        <v>-38</v>
      </c>
    </row>
    <row r="20" spans="2:10" ht="30" customHeight="1">
      <c r="B20" s="2" t="s">
        <v>11</v>
      </c>
      <c r="D20" s="10">
        <v>1</v>
      </c>
      <c r="E20" s="11">
        <v>20</v>
      </c>
      <c r="F20" s="11">
        <f t="shared" ca="1" si="0"/>
        <v>27</v>
      </c>
      <c r="G20" s="12">
        <f ca="1">IFERROR(비용[[#This Row],[예상]]-비용[[#This Row],[실제]], "")</f>
        <v>-7</v>
      </c>
      <c r="H20" s="11">
        <f>IFERROR(비용[[#This Row],[수량]]*비용[[#This Row],[예상]], "")</f>
        <v>20</v>
      </c>
      <c r="I20" s="11">
        <f ca="1">IFERROR(비용[[#This Row],[수량]]*비용[[#This Row],[실제]], "")</f>
        <v>27</v>
      </c>
      <c r="J20" s="11">
        <f ca="1">IFERROR(비용[[#This Row],[예상 ]]-비용[[#This Row],[실제 ]], "")</f>
        <v>-7</v>
      </c>
    </row>
    <row r="21" spans="2:10" ht="30" customHeight="1">
      <c r="B21" s="2" t="s">
        <v>12</v>
      </c>
      <c r="D21" s="13"/>
      <c r="E21" s="14">
        <f>SUBTOTAL(109,비용[예상])</f>
        <v>1464.5</v>
      </c>
      <c r="F21" s="15">
        <f ca="1">SUBTOTAL(109,비용[실제])</f>
        <v>1658</v>
      </c>
      <c r="G21" s="16">
        <f ca="1">SUBTOTAL(109,비용[차액])</f>
        <v>-193.5</v>
      </c>
      <c r="H21" s="17">
        <f>SUBTOTAL(109,비용[[예상 ]])</f>
        <v>2212.5</v>
      </c>
      <c r="I21" s="17">
        <f ca="1">SUBTOTAL(109,비용[[실제 ]])</f>
        <v>3029</v>
      </c>
      <c r="J21" s="18">
        <f ca="1">SUBTOTAL(109,비용[[차액 ]])</f>
        <v>-816.5</v>
      </c>
    </row>
    <row r="22" spans="2:10" ht="30" customHeight="1">
      <c r="B22" s="21" t="s">
        <v>13</v>
      </c>
      <c r="C22" s="21"/>
      <c r="D22" s="21"/>
      <c r="E22" s="22">
        <f>IFERROR(비용[[#Totals],[예상]]*0.3, "")</f>
        <v>439.34999999999997</v>
      </c>
      <c r="F22" s="22"/>
      <c r="G22" s="22"/>
      <c r="H22" s="23">
        <f>IFERROR(비용[[#Totals],[예상 ]]*0.3, "")</f>
        <v>663.75</v>
      </c>
      <c r="I22" s="23"/>
      <c r="J22" s="23"/>
    </row>
    <row r="23" spans="2:10" ht="30" customHeight="1">
      <c r="B23" s="21" t="s">
        <v>14</v>
      </c>
      <c r="C23" s="21"/>
      <c r="D23" s="21"/>
      <c r="E23" s="22">
        <f>IFERROR(SUM(E21:E21), "")</f>
        <v>1464.5</v>
      </c>
      <c r="F23" s="22"/>
      <c r="G23" s="22"/>
      <c r="H23" s="24">
        <f>IFERROR(SUM(비용[[#Totals],[예상 ]],초과), "")</f>
        <v>2876.25</v>
      </c>
      <c r="I23" s="24"/>
      <c r="J23" s="24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phoneticPr fontId="21" type="noConversion"/>
  <conditionalFormatting sqref="H5:J20">
    <cfRule type="expression" dxfId="21" priority="2">
      <formula>MOD(ROW()+1,2)=0</formula>
    </cfRule>
  </conditionalFormatting>
  <dataValidations count="19">
    <dataValidation allowBlank="1" showInputMessage="1" showErrorMessage="1" prompt="아래 표의 E와 F열에 항목별 비용을 입력합니다. 차액은 G열에 자동으로 계산됩니다." sqref="E3:G3" xr:uid="{00000000-0002-0000-0000-000000000000}"/>
    <dataValidation allowBlank="1" showInputMessage="1" showErrorMessage="1" prompt="이 머리글 아래의 열에 총 예상 및 실제 비용의 차액이 자동으로 계산됩니다. 음수는 RGB 색상 R=255 G=0 B=0으로 강조 표시됩니다." sqref="J4" xr:uid="{00000000-0002-0000-0000-000001000000}"/>
    <dataValidation allowBlank="1" showInputMessage="1" showErrorMessage="1" prompt="이 머리글 아래의 열에 예상 금액과 실제 비용의 차액이 자동으로 계산됩니다. 음수는 RGB 색상 R=255 G=0 B=0으로 강조 표시됩니다." sqref="G4" xr:uid="{00000000-0002-0000-0000-000002000000}"/>
    <dataValidation allowBlank="1" showInputMessage="1" showErrorMessage="1" prompt="이 열의 이 머리글 아래에 영역을 입력합니다. 특정 항목을 찾으려면 머리글 필터를 사용하세요." sqref="B4" xr:uid="{00000000-0002-0000-0000-000003000000}"/>
    <dataValidation allowBlank="1" showInputMessage="1" showErrorMessage="1" prompt="이 열의 이 머리글 아래에 항목을 입력합니다." sqref="C4" xr:uid="{00000000-0002-0000-0000-000004000000}"/>
    <dataValidation allowBlank="1" showInputMessage="1" showErrorMessage="1" prompt="이 열의 이 머리글 아래에 수량을 입력합니다." sqref="D4" xr:uid="{00000000-0002-0000-0000-000005000000}"/>
    <dataValidation allowBlank="1" showInputMessage="1" showErrorMessage="1" prompt="이 열의 이 머리글 아래에 예상 비용을 입력합니다." sqref="E4" xr:uid="{00000000-0002-0000-0000-000006000000}"/>
    <dataValidation allowBlank="1" showInputMessage="1" showErrorMessage="1" prompt="이 열의 이 머리글 아래에 실제 비용을 입력합니다." sqref="F4" xr:uid="{00000000-0002-0000-0000-000007000000}"/>
    <dataValidation allowBlank="1" showInputMessage="1" showErrorMessage="1" prompt="이 열의 이 머리글 아래에 총 예상 비용이 자동으로 계산됩니다." sqref="H4" xr:uid="{00000000-0002-0000-0000-000008000000}"/>
    <dataValidation allowBlank="1" showInputMessage="1" showErrorMessage="1" prompt="이 열의 이 머리글 아래에 총 실제 비용이 자동으로 계산됩니다." sqref="I4" xr:uid="{00000000-0002-0000-0000-000009000000}"/>
    <dataValidation allowBlank="1" showInputMessage="1" showErrorMessage="1" prompt="이 워크시트에 욕실 리모델링 비용 계산기를 만듭니다. 총 예상 및 실제 비용, 비용 차액, 예기치 못한 비용, 총 비용이 자동으로 계산됩니다." sqref="A1" xr:uid="{00000000-0002-0000-0000-00000A000000}"/>
    <dataValidation allowBlank="1" showInputMessage="1" showErrorMessage="1" prompt="이 셀에 이 워크시트 제목을 입력합니다. 비용 표의 셀 B4부터 세부 정보를 입력합니다. 예기치 못한 비용의 추정 금액 및 총 비용이 표 끝에 자동으로 계산됩니다." sqref="B1" xr:uid="{00000000-0002-0000-0000-00000B000000}"/>
    <dataValidation allowBlank="1" showInputMessage="1" showErrorMessage="1" prompt="오른쪽 셀에서 예기치 않은 비용이 자동으로 계산됩니다." sqref="B22:D22" xr:uid="{00000000-0002-0000-0000-00000C000000}"/>
    <dataValidation allowBlank="1" showInputMessage="1" showErrorMessage="1" prompt="오른쪽 셀에서 총 비용이 자동으로 계산됩니다." sqref="B23:D23" xr:uid="{00000000-0002-0000-0000-00000D000000}"/>
    <dataValidation allowBlank="1" showInputMessage="1" showErrorMessage="1" prompt="이 셀에 총 예상 비용의 소계에 해당하는 예기치 못한 비용이 자동으로 계산됩니다." sqref="H22:J22" xr:uid="{00000000-0002-0000-0000-00000E000000}"/>
    <dataValidation allowBlank="1" showInputMessage="1" showErrorMessage="1" prompt="이 셀에 예기치 않은 비용을 포함한 총 예상 비용이 자동으로 계산됩니다." sqref="H23:J23" xr:uid="{00000000-0002-0000-0000-00000F000000}"/>
    <dataValidation allowBlank="1" showInputMessage="1" showErrorMessage="1" prompt="이 셀에 예기치 않은 비용을 포함한 항목별 총 예상 비용이 자동으로 계산됩니다." sqref="E23:G23" xr:uid="{00000000-0002-0000-0000-000010000000}"/>
    <dataValidation allowBlank="1" showInputMessage="1" showErrorMessage="1" prompt="아래 표의 H와 I열에서 총 비용이 자동으로 계산됩니다. 차액은 J열에 자동으로 계산됩니다." sqref="H3:J3" xr:uid="{00000000-0002-0000-0000-000011000000}"/>
    <dataValidation allowBlank="1" showInputMessage="1" showErrorMessage="1" prompt="이 셀에 항목별 예상 비용의 소계에 해당하는 예기치 못한 비용이 자동으로 계산됩니다." sqref="E22:G22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욕조 리모델링 비용</vt:lpstr>
      <vt:lpstr>'욕조 리모델링 비용'!Print_Titles</vt:lpstr>
      <vt:lpstr>제목1</vt:lpstr>
      <vt:lpstr>초과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2018-07-26T05:42:07Z</dcterms:created>
  <dcterms:modified xsi:type="dcterms:W3CDTF">2018-07-26T05:42:07Z</dcterms:modified>
</cp:coreProperties>
</file>