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35" windowWidth="22035" windowHeight="10485"/>
  </bookViews>
  <sheets>
    <sheet name="대시보드" sheetId="1" r:id="rId1"/>
    <sheet name="데이터 입력" sheetId="3" r:id="rId2"/>
    <sheet name="BMI 정보" sheetId="2" r:id="rId3"/>
  </sheets>
  <externalReferences>
    <externalReference r:id="rId4"/>
  </externalReferences>
  <definedNames>
    <definedName name="BMI">대시보드!$D$11</definedName>
    <definedName name="BMI_범주">'BMI 정보'!$B$8</definedName>
    <definedName name="LastDate">INDEX('데이터 입력'!$B:$B,MATCH(9.999E+307,'데이터 입력'!$B:$B),1)</definedName>
    <definedName name="LastWeight">INDEX('데이터 입력'!$C:$C,MATCH(9.999E+307,'데이터 입력'!$C:$C),1)</definedName>
    <definedName name="기간">대시보드!$C$14</definedName>
    <definedName name="기간_단위">대시보드!$D$14</definedName>
    <definedName name="목표_날짜">대시보드!$B$17</definedName>
    <definedName name="목표_달성_진행률">대시보드!$G$19</definedName>
    <definedName name="목표_체중">대시보드!$B$14</definedName>
    <definedName name="시작_날짜">대시보드!$B$8</definedName>
    <definedName name="신장">대시보드!$B$11</definedName>
    <definedName name="인쇄_영역" localSheetId="2">BMI_정보[#All]</definedName>
    <definedName name="인쇄_영역" localSheetId="0">대시보드!$B$5:$K$54</definedName>
    <definedName name="인쇄_영역" localSheetId="1">데이터[#All]</definedName>
    <definedName name="인쇄_제목" localSheetId="1">'데이터 입력'!$5:$5</definedName>
    <definedName name="인치">대시보드!$E$8</definedName>
    <definedName name="체중">대시보드!$C$8</definedName>
    <definedName name="체중_감량">대시보드!$G$18</definedName>
    <definedName name="총_일수">대시보드!$D$17</definedName>
    <definedName name="피트">대시보드!$D$8</definedName>
  </definedNames>
  <calcPr calcId="152511"/>
</workbook>
</file>

<file path=xl/calcChain.xml><?xml version="1.0" encoding="utf-8"?>
<calcChain xmlns="http://schemas.openxmlformats.org/spreadsheetml/2006/main">
  <c r="J10" i="1" l="1"/>
  <c r="D17" i="1" l="1"/>
  <c r="B17" i="1"/>
  <c r="B11" i="1" l="1"/>
  <c r="G19" i="1"/>
  <c r="G18" i="1"/>
  <c r="D11" i="1"/>
  <c r="C38" i="1" l="1"/>
  <c r="C37" i="1"/>
  <c r="C36" i="1"/>
  <c r="C35" i="1"/>
  <c r="C34" i="1"/>
  <c r="B34" i="1" l="1"/>
  <c r="B35" i="1"/>
  <c r="B36" i="1"/>
  <c r="B38" i="1"/>
  <c r="B37" i="1"/>
  <c r="J6" i="1" l="1"/>
  <c r="F18" i="1"/>
  <c r="F19" i="1"/>
</calcChain>
</file>

<file path=xl/sharedStrings.xml><?xml version="1.0" encoding="utf-8"?>
<sst xmlns="http://schemas.openxmlformats.org/spreadsheetml/2006/main" count="40" uniqueCount="40">
  <si>
    <t>BMI</t>
  </si>
  <si>
    <t>Date</t>
  </si>
  <si>
    <t>체중</t>
  </si>
  <si>
    <t>VITALS TREND</t>
  </si>
  <si>
    <t>BMI 범주</t>
  </si>
  <si>
    <t>최저</t>
  </si>
  <si>
    <t>최고</t>
  </si>
  <si>
    <t>저체중</t>
  </si>
  <si>
    <t>정상 체중</t>
  </si>
  <si>
    <t>과체중</t>
  </si>
  <si>
    <t>비만(등급 1)</t>
  </si>
  <si>
    <t>비만(등급 2)</t>
  </si>
  <si>
    <t>고도 비만</t>
  </si>
  <si>
    <t>섭취</t>
  </si>
  <si>
    <t>바이탈</t>
    <phoneticPr fontId="13" type="noConversion"/>
  </si>
  <si>
    <t>수축기 혈압</t>
  </si>
  <si>
    <t>이완기 혈압</t>
  </si>
  <si>
    <t>휴식기 맥박</t>
  </si>
  <si>
    <t>호흡수</t>
  </si>
  <si>
    <t>단백질</t>
  </si>
  <si>
    <t>탄수화물</t>
  </si>
  <si>
    <t>지방</t>
  </si>
  <si>
    <t>당분</t>
  </si>
  <si>
    <t>수분(리터)</t>
  </si>
  <si>
    <t>날짜</t>
  </si>
  <si>
    <t>체중</t>
  </si>
  <si>
    <t>소모 칼로리</t>
  </si>
  <si>
    <t>시작 세부 정보 및 목표</t>
  </si>
  <si>
    <t>목표 달성 진행 상황</t>
  </si>
  <si>
    <t>시작 날짜</t>
  </si>
  <si>
    <t>시작 체중</t>
  </si>
  <si>
    <t>신장</t>
  </si>
  <si>
    <t>신장(cm)</t>
  </si>
  <si>
    <t>목표 체중</t>
  </si>
  <si>
    <t>기간</t>
  </si>
  <si>
    <t>목표 날짜</t>
  </si>
  <si>
    <t>총 일수</t>
  </si>
  <si>
    <t>체중 및 칼로리 추세</t>
  </si>
  <si>
    <t>섭취 추세</t>
  </si>
  <si>
    <t>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</si>
</sst>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_);\!\(#,##0.0\!\)"/>
    <numFmt numFmtId="178" formatCode="0&quot;FT&quot;"/>
    <numFmt numFmtId="179" formatCode="0&quot;IN&quot;"/>
  </numFmts>
  <fonts count="25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5"/>
      <name val="맑은 고딕"/>
      <family val="2"/>
      <scheme val="minor"/>
    </font>
    <font>
      <b/>
      <sz val="10"/>
      <color theme="6"/>
      <name val="맑은 고딕"/>
      <family val="3"/>
      <charset val="129"/>
    </font>
    <font>
      <b/>
      <sz val="10"/>
      <color theme="4"/>
      <name val="맑은 고딕"/>
      <family val="3"/>
      <charset val="129"/>
    </font>
    <font>
      <b/>
      <sz val="10"/>
      <color theme="5"/>
      <name val="맑은 고딕"/>
      <family val="3"/>
      <charset val="129"/>
    </font>
    <font>
      <sz val="10"/>
      <color theme="6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5"/>
      <name val="맑은 고딕"/>
      <family val="2"/>
    </font>
    <font>
      <b/>
      <sz val="10"/>
      <color theme="6"/>
      <name val="맑은 고딕"/>
      <family val="2"/>
    </font>
    <font>
      <b/>
      <sz val="9"/>
      <color theme="5"/>
      <name val="맑은 고딕"/>
      <family val="3"/>
      <charset val="129"/>
    </font>
    <font>
      <sz val="8"/>
      <color theme="6"/>
      <name val="맑은 고딕"/>
      <family val="2"/>
      <scheme val="minor"/>
    </font>
    <font>
      <sz val="8"/>
      <color theme="6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2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1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0" fillId="0" borderId="2">
      <alignment horizontal="left"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1" fontId="7" fillId="0" borderId="0" xfId="4" applyNumberFormat="1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6" xfId="3" applyBorder="1">
      <alignment vertical="center"/>
    </xf>
    <xf numFmtId="0" fontId="0" fillId="0" borderId="6" xfId="0" applyBorder="1">
      <alignment vertical="center"/>
    </xf>
    <xf numFmtId="14" fontId="11" fillId="0" borderId="9" xfId="5" applyNumberFormat="1" applyFont="1" applyBorder="1" applyAlignment="1">
      <alignment horizontal="left" vertical="center"/>
    </xf>
    <xf numFmtId="176" fontId="11" fillId="0" borderId="9" xfId="5" applyNumberFormat="1" applyFont="1" applyBorder="1">
      <alignment vertical="center"/>
    </xf>
    <xf numFmtId="178" fontId="11" fillId="0" borderId="9" xfId="5" applyNumberFormat="1" applyFont="1" applyBorder="1">
      <alignment vertical="center"/>
    </xf>
    <xf numFmtId="179" fontId="11" fillId="0" borderId="9" xfId="5" applyNumberFormat="1" applyFont="1" applyBorder="1">
      <alignment vertical="center"/>
    </xf>
    <xf numFmtId="177" fontId="11" fillId="0" borderId="9" xfId="5" applyNumberFormat="1" applyBorder="1" applyAlignment="1">
      <alignment horizontal="left" vertical="center"/>
    </xf>
    <xf numFmtId="1" fontId="11" fillId="0" borderId="10" xfId="5" applyNumberFormat="1" applyBorder="1">
      <alignment vertical="center"/>
    </xf>
    <xf numFmtId="0" fontId="10" fillId="0" borderId="2" xfId="8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12" fillId="0" borderId="0" xfId="3" applyAlignment="1">
      <alignment vertical="center"/>
    </xf>
    <xf numFmtId="0" fontId="12" fillId="0" borderId="6" xfId="3" applyBorder="1" applyAlignment="1">
      <alignment vertical="center"/>
    </xf>
    <xf numFmtId="0" fontId="15" fillId="0" borderId="0" xfId="5" applyFont="1">
      <alignment vertical="center"/>
    </xf>
    <xf numFmtId="0" fontId="16" fillId="0" borderId="0" xfId="4" applyFont="1">
      <alignment vertical="center"/>
    </xf>
    <xf numFmtId="0" fontId="17" fillId="0" borderId="0" xfId="3" applyFont="1">
      <alignment vertical="center"/>
    </xf>
    <xf numFmtId="0" fontId="18" fillId="0" borderId="0" xfId="0" applyFont="1" applyBorder="1">
      <alignment vertical="center"/>
    </xf>
    <xf numFmtId="0" fontId="18" fillId="3" borderId="0" xfId="6" applyFont="1" applyAlignment="1">
      <alignment horizontal="left" vertical="center"/>
    </xf>
    <xf numFmtId="2" fontId="18" fillId="4" borderId="0" xfId="7" applyNumberFormat="1" applyFont="1" applyBorder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3" applyFont="1">
      <alignment vertical="center"/>
    </xf>
    <xf numFmtId="0" fontId="21" fillId="0" borderId="0" xfId="5" applyFont="1">
      <alignment vertical="center"/>
    </xf>
    <xf numFmtId="0" fontId="18" fillId="0" borderId="6" xfId="0" applyFont="1" applyBorder="1">
      <alignment vertical="center"/>
    </xf>
    <xf numFmtId="0" fontId="22" fillId="0" borderId="6" xfId="3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2" xfId="8" applyFont="1">
      <alignment horizontal="left" vertical="center"/>
    </xf>
    <xf numFmtId="0" fontId="24" fillId="0" borderId="0" xfId="8" applyFont="1" applyBorder="1">
      <alignment horizontal="left" vertical="center"/>
    </xf>
    <xf numFmtId="0" fontId="22" fillId="0" borderId="6" xfId="3" applyFont="1" applyBorder="1">
      <alignment vertical="center"/>
    </xf>
    <xf numFmtId="14" fontId="7" fillId="0" borderId="0" xfId="4" applyNumberFormat="1" applyFont="1" applyAlignment="1">
      <alignment horizontal="left" vertical="center"/>
    </xf>
    <xf numFmtId="0" fontId="11" fillId="0" borderId="11" xfId="5" applyBorder="1">
      <alignment vertical="center"/>
    </xf>
    <xf numFmtId="0" fontId="11" fillId="0" borderId="9" xfId="5" applyBorder="1">
      <alignment vertical="center"/>
    </xf>
    <xf numFmtId="9" fontId="9" fillId="0" borderId="7" xfId="4" applyNumberFormat="1" applyFont="1" applyBorder="1" applyAlignment="1">
      <alignment horizontal="center" vertical="center"/>
    </xf>
    <xf numFmtId="9" fontId="9" fillId="0" borderId="0" xfId="4" applyNumberFormat="1" applyFont="1" applyBorder="1" applyAlignment="1">
      <alignment horizontal="center" vertical="center"/>
    </xf>
    <xf numFmtId="0" fontId="24" fillId="0" borderId="0" xfId="8" applyFont="1" applyBorder="1">
      <alignment horizontal="left" vertical="center"/>
    </xf>
    <xf numFmtId="0" fontId="22" fillId="0" borderId="6" xfId="3" applyFont="1" applyBorder="1">
      <alignment vertical="center"/>
    </xf>
    <xf numFmtId="0" fontId="8" fillId="0" borderId="0" xfId="5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0" fillId="0" borderId="10" xfId="8" applyBorder="1" applyAlignment="1">
      <alignment horizontal="left" vertical="center"/>
    </xf>
    <xf numFmtId="0" fontId="10" fillId="0" borderId="8" xfId="8" applyBorder="1" applyAlignment="1">
      <alignment horizontal="left" vertical="center"/>
    </xf>
    <xf numFmtId="0" fontId="16" fillId="0" borderId="3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% - 강조색1" xfId="6" builtinId="30" customBuiltin="1"/>
    <cellStyle name="20% - 강조색2" xfId="7" builtinId="34" customBuiltin="1"/>
    <cellStyle name="Data Labels" xfId="8"/>
    <cellStyle name="입력" xfId="2" builtinId="20" customBuiltin="1"/>
    <cellStyle name="제목 1" xfId="1" builtinId="16" customBuiltin="1"/>
    <cellStyle name="제목 2" xfId="4" builtinId="17" customBuiltin="1"/>
    <cellStyle name="제목 3" xfId="3" builtinId="18" customBuiltin="1"/>
    <cellStyle name="제목 4" xfId="5" builtinId="19" customBuiltin="1"/>
    <cellStyle name="표준" xfId="0" builtinId="0" customBuiltin="1"/>
  </cellStyles>
  <dxfs count="11">
    <dxf>
      <font>
        <strike val="0"/>
        <outline val="0"/>
        <shadow val="0"/>
        <u val="none"/>
        <vertAlign val="baseline"/>
        <sz val="10"/>
        <name val="맑은 고딕"/>
        <scheme val="none"/>
      </font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none"/>
      </font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체중 Loss Tracker" defaultPivotStyle="PivotStyleLight16">
    <tableStyle name="체중 Loss Tracker" pivot="0" count="2">
      <tableStyleElement type="wholeTable" dxfId="10"/>
      <tableStyleElement type="headerRow" dxfId="9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lang="ja-JP"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r>
              <a:rPr lang="ko-KR" sz="80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체중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'데이터 입력'!$B$7:$B$21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'데이터 입력'!$C$7:$C$21</c:f>
              <c:numCache>
                <c:formatCode>General</c:formatCode>
                <c:ptCount val="15"/>
                <c:pt idx="0">
                  <c:v>92.25</c:v>
                </c:pt>
                <c:pt idx="1">
                  <c:v>91.35</c:v>
                </c:pt>
                <c:pt idx="2">
                  <c:v>90.9</c:v>
                </c:pt>
                <c:pt idx="3">
                  <c:v>90.9</c:v>
                </c:pt>
                <c:pt idx="4">
                  <c:v>90.45</c:v>
                </c:pt>
                <c:pt idx="5">
                  <c:v>90</c:v>
                </c:pt>
                <c:pt idx="6">
                  <c:v>90.9</c:v>
                </c:pt>
                <c:pt idx="7">
                  <c:v>90</c:v>
                </c:pt>
                <c:pt idx="8">
                  <c:v>89.55</c:v>
                </c:pt>
                <c:pt idx="9">
                  <c:v>88.65</c:v>
                </c:pt>
                <c:pt idx="10">
                  <c:v>87.75</c:v>
                </c:pt>
                <c:pt idx="11">
                  <c:v>88.2</c:v>
                </c:pt>
                <c:pt idx="12">
                  <c:v>87.3</c:v>
                </c:pt>
                <c:pt idx="13">
                  <c:v>86.4</c:v>
                </c:pt>
                <c:pt idx="14">
                  <c:v>89.55</c:v>
                </c:pt>
              </c:numCache>
            </c:numRef>
          </c:val>
          <c:smooth val="0"/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'[1]Data Entry'!$B$7:$B$21</c:f>
              <c:numCache>
                <c:formatCode>General</c:formatCode>
                <c:ptCount val="15"/>
              </c:numCache>
            </c:numRef>
          </c:cat>
          <c:val>
            <c:numRef>
              <c:f>'[1]Data Entry'!$C$7:$C$21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390736"/>
        <c:axId val="113391296"/>
      </c:lineChart>
      <c:dateAx>
        <c:axId val="113390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3391296"/>
        <c:crosses val="autoZero"/>
        <c:auto val="1"/>
        <c:lblOffset val="100"/>
        <c:baseTimeUnit val="days"/>
      </c:dateAx>
      <c:valAx>
        <c:axId val="113391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ko-KR"/>
          </a:p>
        </c:txPr>
        <c:crossAx val="113390736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lang="ja-JP"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r>
              <a:rPr lang="ko-KR" sz="80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소모 칼로리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'데이터 입력'!$B$7:$B$21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'데이터 입력'!$D$7:$D$21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'[1]Data Entry'!$B$7:$B$21</c:f>
              <c:numCache>
                <c:formatCode>General</c:formatCode>
                <c:ptCount val="15"/>
              </c:numCache>
            </c:numRef>
          </c:cat>
          <c:val>
            <c:numRef>
              <c:f>'[1]Data Entry'!$D$7:$D$21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394096"/>
        <c:axId val="113394656"/>
      </c:lineChart>
      <c:dateAx>
        <c:axId val="113394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3394656"/>
        <c:crosses val="autoZero"/>
        <c:auto val="1"/>
        <c:lblOffset val="100"/>
        <c:baseTimeUnit val="days"/>
      </c:dateAx>
      <c:valAx>
        <c:axId val="11339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ko-KR"/>
          </a:p>
        </c:txPr>
        <c:crossAx val="113394096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ja-JP" sz="1200"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r>
              <a:rPr lang="ko-KR" sz="80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혈압</a:t>
            </a:r>
            <a:r>
              <a:rPr lang="ko-KR" sz="800" baseline="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  </a:t>
            </a:r>
            <a:endParaRPr lang="ko-KR" sz="800">
              <a:solidFill>
                <a:schemeClr val="accent3"/>
              </a:solidFill>
              <a:latin typeface="맑은 고딕" panose="020B0503020000020004" pitchFamily="50" charset="-127"/>
              <a:ea typeface="맑은 고딕" panose="020B0503020000020004" pitchFamily="50" charset="-127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'데이터 입력'!$J$6</c:f>
              <c:strCache>
                <c:ptCount val="1"/>
                <c:pt idx="0">
                  <c:v>수축기 혈압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'데이터 입력'!$B$7:$B$21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'데이터 입력'!$J$7:$J$21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'데이터 입력'!$K$6</c:f>
              <c:strCache>
                <c:ptCount val="1"/>
                <c:pt idx="0">
                  <c:v>이완기 혈압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'데이터 입력'!$K$7:$K$21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397456"/>
        <c:axId val="113398016"/>
      </c:lineChart>
      <c:dateAx>
        <c:axId val="113397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3398016"/>
        <c:crosses val="autoZero"/>
        <c:auto val="1"/>
        <c:lblOffset val="100"/>
        <c:baseTimeUnit val="days"/>
      </c:dateAx>
      <c:valAx>
        <c:axId val="113398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ko-KR"/>
          </a:p>
        </c:txPr>
        <c:crossAx val="11339745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lang="ja-JP" sz="800">
              <a:solidFill>
                <a:schemeClr val="accent3"/>
              </a:solidFill>
            </a:defRPr>
          </a:pPr>
          <a:endParaRPr lang="ko-K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lang="ja-JP" sz="1200"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r>
              <a:rPr lang="ko-KR" sz="80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맥박 및 호흡수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'데이터 입력'!$L$6</c:f>
              <c:strCache>
                <c:ptCount val="1"/>
                <c:pt idx="0">
                  <c:v>휴식기 맥박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'데이터 입력'!$B$7:$B$21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'데이터 입력'!$L$7:$L$21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'데이터 입력'!$M$6</c:f>
              <c:strCache>
                <c:ptCount val="1"/>
                <c:pt idx="0">
                  <c:v>호흡수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'데이터 입력'!$M$7:$M$21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01376"/>
        <c:axId val="113401936"/>
      </c:lineChart>
      <c:dateAx>
        <c:axId val="113401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3401936"/>
        <c:crosses val="autoZero"/>
        <c:auto val="1"/>
        <c:lblOffset val="100"/>
        <c:baseTimeUnit val="days"/>
      </c:dateAx>
      <c:valAx>
        <c:axId val="113401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ko-KR"/>
          </a:p>
        </c:txPr>
        <c:crossAx val="1134013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lang="ja-JP" sz="800">
              <a:solidFill>
                <a:schemeClr val="accent3"/>
              </a:solidFill>
            </a:defRPr>
          </a:pPr>
          <a:endParaRPr lang="ko-K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체중_감량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대시보드!$G$18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4032128"/>
        <c:axId val="113405296"/>
      </c:barChart>
      <c:barChart>
        <c:barDir val="col"/>
        <c:grouping val="stacked"/>
        <c:varyColors val="0"/>
        <c:ser>
          <c:idx val="1"/>
          <c:order val="0"/>
          <c:tx>
            <c:v>진행 상황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대시보드!$G$19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대시보드!$G$19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4033248"/>
        <c:axId val="114032688"/>
      </c:barChart>
      <c:valAx>
        <c:axId val="1134052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700">
                <a:solidFill>
                  <a:schemeClr val="accent3"/>
                </a:solidFill>
              </a:defRPr>
            </a:pPr>
            <a:endParaRPr lang="ko-KR"/>
          </a:p>
        </c:txPr>
        <c:crossAx val="114032128"/>
        <c:crosses val="max"/>
        <c:crossBetween val="between"/>
        <c:majorUnit val="0.2"/>
        <c:minorUnit val="2.0000000000000004E-2"/>
      </c:valAx>
      <c:catAx>
        <c:axId val="114032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13405296"/>
        <c:crosses val="autoZero"/>
        <c:auto val="1"/>
        <c:lblAlgn val="ctr"/>
        <c:lblOffset val="100"/>
        <c:noMultiLvlLbl val="0"/>
      </c:catAx>
      <c:valAx>
        <c:axId val="11403268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700">
                <a:solidFill>
                  <a:schemeClr val="accent3"/>
                </a:solidFill>
              </a:defRPr>
            </a:pPr>
            <a:endParaRPr lang="ko-KR"/>
          </a:p>
        </c:txPr>
        <c:crossAx val="114033248"/>
        <c:crosses val="autoZero"/>
        <c:crossBetween val="between"/>
        <c:majorUnit val="0.2"/>
        <c:minorUnit val="1.0000000000000002E-2"/>
      </c:valAx>
      <c:catAx>
        <c:axId val="1140332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140326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lang="ja-JP"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r>
              <a:rPr lang="ko-KR" sz="80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수분(리터)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'데이터 입력'!$I$6</c:f>
              <c:strCache>
                <c:ptCount val="1"/>
                <c:pt idx="0">
                  <c:v>수분(리터)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'데이터 입력'!$I$7:$I$21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ser>
          <c:idx val="0"/>
          <c:order val="1"/>
          <c:tx>
            <c:strRef>
              <c:f>'[1]Data Entry'!$I$6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'[1]Data Entry'!$I$7:$I$21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36048"/>
        <c:axId val="114036608"/>
      </c:areaChart>
      <c:catAx>
        <c:axId val="11403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36608"/>
        <c:crosses val="autoZero"/>
        <c:auto val="1"/>
        <c:lblAlgn val="ctr"/>
        <c:lblOffset val="100"/>
        <c:noMultiLvlLbl val="0"/>
      </c:catAx>
      <c:valAx>
        <c:axId val="114036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ko-KR"/>
          </a:p>
        </c:txPr>
        <c:crossAx val="114036048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대시보드!$B$34:$B$38</c:f>
              <c:strCache>
                <c:ptCount val="5"/>
                <c:pt idx="0">
                  <c:v>13% 단백질</c:v>
                </c:pt>
                <c:pt idx="1">
                  <c:v>51% 탄수화물</c:v>
                </c:pt>
                <c:pt idx="2">
                  <c:v>11% 지방</c:v>
                </c:pt>
                <c:pt idx="3">
                  <c:v>10% 당분</c:v>
                </c:pt>
                <c:pt idx="4">
                  <c:v>15% 수분(리터)</c:v>
                </c:pt>
              </c:strCache>
            </c:strRef>
          </c:cat>
          <c:val>
            <c:numRef>
              <c:f>대시보드!$C$34:$C$38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egendEntry>
        <c:idx val="0"/>
        <c:txPr>
          <a:bodyPr/>
          <a:lstStyle/>
          <a:p>
            <a:pPr>
              <a:defRPr sz="800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endParaRPr lang="ko-KR"/>
          </a:p>
        </c:txPr>
      </c:legendEntry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lang="ja-JP" sz="800">
              <a:solidFill>
                <a:schemeClr val="accent3"/>
              </a:solidFill>
              <a:latin typeface="맑은 고딕" panose="020B0503020000020004" pitchFamily="50" charset="-127"/>
              <a:ea typeface="맑은 고딕" panose="020B0503020000020004" pitchFamily="50" charset="-127"/>
            </a:defRPr>
          </a:pPr>
          <a:endParaRPr lang="ko-K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5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BMI &#51221;&#48372;'!A1"/><Relationship Id="rId3" Type="http://schemas.openxmlformats.org/officeDocument/2006/relationships/chart" Target="../charts/chart3.xml"/><Relationship Id="rId7" Type="http://schemas.openxmlformats.org/officeDocument/2006/relationships/hyperlink" Target="#'&#45936;&#51060;&#53552; &#51077;&#47141;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MI &#51221;&#48372;'!A1"/><Relationship Id="rId2" Type="http://schemas.openxmlformats.org/officeDocument/2006/relationships/hyperlink" Target="#'&#45936;&#51060;&#53552; &#51077;&#47141;'!A1"/><Relationship Id="rId1" Type="http://schemas.openxmlformats.org/officeDocument/2006/relationships/hyperlink" Target="#&#45824;&#49884;&#48372;&#4630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MI &#51221;&#48372;'!A1"/><Relationship Id="rId2" Type="http://schemas.openxmlformats.org/officeDocument/2006/relationships/hyperlink" Target="#'&#45936;&#51060;&#53552; &#51077;&#47141;'!A1"/><Relationship Id="rId1" Type="http://schemas.openxmlformats.org/officeDocument/2006/relationships/hyperlink" Target="#&#45824;&#49884;&#48372;&#46300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인치 회전자" descr="D8셀에서 신장을 피트 단위로 늘리거나 줄입니다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피트 회전자" descr="E8셀에서 신장을 인치 단위로 늘리거나 줄입니다.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차트_체중" descr="체중 추세를 추적하는 꺾은선형 차트입니다." title="체중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차트_소모_칼로리" descr="소모 칼로리를 추적하는 꺾은선형 차트입니다." title="소모 칼로리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차트_혈압" descr="혈압 추세를 보여주는 차트입니다." title="차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차트_HR_RR" descr="맥박 및 휴식기 호흡수 추세를 보여주는 차트입니다." title="차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차트_진행_상황" descr="체중 감량 진행 상황을 추적하는 단일 세로 막대형 데이터 차트입니다." title="진행 상황 차트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차트_수분(리터)" descr="수분 섭취를 리터 단위로 추적하는 영역형 차트입니다." title="수분 섭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76583</xdr:colOff>
      <xdr:row>3</xdr:row>
      <xdr:rowOff>75737</xdr:rowOff>
    </xdr:to>
    <xdr:grpSp>
      <xdr:nvGrpSpPr>
        <xdr:cNvPr id="27" name="그룹 5" descr="&quot;&quot;" title="탐색 삽화"/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도형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사각형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사각형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자유형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자유형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자유형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1</xdr:row>
      <xdr:rowOff>12573</xdr:rowOff>
    </xdr:from>
    <xdr:to>
      <xdr:col>3</xdr:col>
      <xdr:colOff>172764</xdr:colOff>
      <xdr:row>3</xdr:row>
      <xdr:rowOff>20785</xdr:rowOff>
    </xdr:to>
    <xdr:sp macro="" textlink="">
      <xdr:nvSpPr>
        <xdr:cNvPr id="28" name="체중 감량 추적" descr="탐색 단추" title="체중 감량 추적"/>
        <xdr:cNvSpPr/>
      </xdr:nvSpPr>
      <xdr:spPr>
        <a:xfrm>
          <a:off x="591153" y="193548"/>
          <a:ext cx="2391486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accent2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체중 감량 기록</a:t>
          </a:r>
        </a:p>
      </xdr:txBody>
    </xdr:sp>
    <xdr:clientData/>
  </xdr:twoCellAnchor>
  <xdr:twoCellAnchor editAs="oneCell">
    <xdr:from>
      <xdr:col>3</xdr:col>
      <xdr:colOff>344253</xdr:colOff>
      <xdr:row>1</xdr:row>
      <xdr:rowOff>7328</xdr:rowOff>
    </xdr:from>
    <xdr:to>
      <xdr:col>5</xdr:col>
      <xdr:colOff>239792</xdr:colOff>
      <xdr:row>3</xdr:row>
      <xdr:rowOff>15540</xdr:rowOff>
    </xdr:to>
    <xdr:sp macro="" textlink="">
      <xdr:nvSpPr>
        <xdr:cNvPr id="29" name="데이터 입력" descr="탐색 단추" title="데이터 입력">
          <a:hlinkClick xmlns:r="http://schemas.openxmlformats.org/officeDocument/2006/relationships" r:id="rId7" tooltip="데이터 입력 시트를 보려면 클릭"/>
        </xdr:cNvPr>
        <xdr:cNvSpPr/>
      </xdr:nvSpPr>
      <xdr:spPr>
        <a:xfrm>
          <a:off x="3154128" y="188303"/>
          <a:ext cx="1381439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데이터 입력</a:t>
          </a:r>
        </a:p>
      </xdr:txBody>
    </xdr:sp>
    <xdr:clientData/>
  </xdr:twoCellAnchor>
  <xdr:twoCellAnchor editAs="oneCell">
    <xdr:from>
      <xdr:col>5</xdr:col>
      <xdr:colOff>382700</xdr:colOff>
      <xdr:row>1</xdr:row>
      <xdr:rowOff>19050</xdr:rowOff>
    </xdr:from>
    <xdr:to>
      <xdr:col>7</xdr:col>
      <xdr:colOff>421067</xdr:colOff>
      <xdr:row>3</xdr:row>
      <xdr:rowOff>16853</xdr:rowOff>
    </xdr:to>
    <xdr:sp macro="" textlink="">
      <xdr:nvSpPr>
        <xdr:cNvPr id="30" name="BMI 정보" descr="탐색 단추" title="BMI 정보">
          <a:hlinkClick xmlns:r="http://schemas.openxmlformats.org/officeDocument/2006/relationships" r:id="rId8" tooltip="BMI 정보 시트를 보려면 클릭"/>
        </xdr:cNvPr>
        <xdr:cNvSpPr/>
      </xdr:nvSpPr>
      <xdr:spPr>
        <a:xfrm>
          <a:off x="4678475" y="200025"/>
          <a:ext cx="1171842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BMI </a:t>
          </a:r>
          <a:r>
            <a:rPr lang="ko-KR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정보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차트_섭취2" descr="단백질, 탄수화물, 지방, 당분, 수분 등의 섭취를 추적하는 도넛형 차트입니다." title="섭취 추세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10</xdr:col>
      <xdr:colOff>361950</xdr:colOff>
      <xdr:row>3</xdr:row>
      <xdr:rowOff>60338</xdr:rowOff>
    </xdr:to>
    <xdr:grpSp>
      <xdr:nvGrpSpPr>
        <xdr:cNvPr id="17" name="탐색 삽화" descr="&quot;&quot;" title="탐색 삽화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자유형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도형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사각형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사각형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자유형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자유형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 macro="" textlink="">
      <xdr:nvSpPr>
        <xdr:cNvPr id="18" name="체중 감량 추적" descr="탐색 단추" title="체중 감량 추적">
          <a:hlinkClick xmlns:r="http://schemas.openxmlformats.org/officeDocument/2006/relationships" r:id="rId1" tooltip="대시보드 시트를 보려면 클릭"/>
        </xdr:cNvPr>
        <xdr:cNvSpPr/>
      </xdr:nvSpPr>
      <xdr:spPr>
        <a:xfrm>
          <a:off x="562171" y="186462"/>
          <a:ext cx="241696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체중 감량 기록</a:t>
          </a:r>
        </a:p>
      </xdr:txBody>
    </xdr:sp>
    <xdr:clientData/>
  </xdr:twoCellAnchor>
  <xdr:twoCellAnchor editAs="oneCell">
    <xdr:from>
      <xdr:col>3</xdr:col>
      <xdr:colOff>1093016</xdr:colOff>
      <xdr:row>1</xdr:row>
      <xdr:rowOff>9757</xdr:rowOff>
    </xdr:from>
    <xdr:to>
      <xdr:col>5</xdr:col>
      <xdr:colOff>91529</xdr:colOff>
      <xdr:row>3</xdr:row>
      <xdr:rowOff>18625</xdr:rowOff>
    </xdr:to>
    <xdr:sp macro="" textlink="">
      <xdr:nvSpPr>
        <xdr:cNvPr id="19" name="데이터 입력" descr="탐색 단추" title="데이터 입력">
          <a:hlinkClick xmlns:r="http://schemas.openxmlformats.org/officeDocument/2006/relationships" r:id="rId2"/>
        </xdr:cNvPr>
        <xdr:cNvSpPr/>
      </xdr:nvSpPr>
      <xdr:spPr>
        <a:xfrm>
          <a:off x="3150416" y="181207"/>
          <a:ext cx="1379763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accent2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데이터 입력</a:t>
          </a:r>
        </a:p>
      </xdr:txBody>
    </xdr:sp>
    <xdr:clientData/>
  </xdr:twoCellAnchor>
  <xdr:twoCellAnchor editAs="oneCell">
    <xdr:from>
      <xdr:col>5</xdr:col>
      <xdr:colOff>234263</xdr:colOff>
      <xdr:row>1</xdr:row>
      <xdr:rowOff>11071</xdr:rowOff>
    </xdr:from>
    <xdr:to>
      <xdr:col>5</xdr:col>
      <xdr:colOff>1404683</xdr:colOff>
      <xdr:row>3</xdr:row>
      <xdr:rowOff>19939</xdr:rowOff>
    </xdr:to>
    <xdr:sp macro="" textlink="">
      <xdr:nvSpPr>
        <xdr:cNvPr id="20" name="BMI 정보" descr="탐색 단추" title="BMI 정보">
          <a:hlinkClick xmlns:r="http://schemas.openxmlformats.org/officeDocument/2006/relationships" r:id="rId3" tooltip="BMI 정보 시트를 보려면 클릭"/>
        </xdr:cNvPr>
        <xdr:cNvSpPr/>
      </xdr:nvSpPr>
      <xdr:spPr>
        <a:xfrm>
          <a:off x="4672913" y="182521"/>
          <a:ext cx="117042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BMI </a:t>
          </a:r>
          <a:r>
            <a:rPr lang="ko-KR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정보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10</xdr:col>
      <xdr:colOff>64542</xdr:colOff>
      <xdr:row>3</xdr:row>
      <xdr:rowOff>70491</xdr:rowOff>
    </xdr:to>
    <xdr:grpSp>
      <xdr:nvGrpSpPr>
        <xdr:cNvPr id="5" name="탐색 삽화" descr="&quot;&quot;" title="탐색 삽화"/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자유형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도형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사각형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자유형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사각형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자유형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3</xdr:col>
      <xdr:colOff>308935</xdr:colOff>
      <xdr:row>3</xdr:row>
      <xdr:rowOff>15437</xdr:rowOff>
    </xdr:to>
    <xdr:sp macro="" textlink="">
      <xdr:nvSpPr>
        <xdr:cNvPr id="12" name="체중 감량 추적" descr="탐색 단추" title="체중 감량 추적">
          <a:hlinkClick xmlns:r="http://schemas.openxmlformats.org/officeDocument/2006/relationships" r:id="rId1" tooltip="대시보드 시트를 보려면 클릭"/>
        </xdr:cNvPr>
        <xdr:cNvSpPr/>
      </xdr:nvSpPr>
      <xdr:spPr>
        <a:xfrm>
          <a:off x="556476" y="178019"/>
          <a:ext cx="2390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체중 감량 기록</a:t>
          </a:r>
        </a:p>
      </xdr:txBody>
    </xdr:sp>
    <xdr:clientData/>
  </xdr:twoCellAnchor>
  <xdr:twoCellAnchor editAs="oneCell">
    <xdr:from>
      <xdr:col>3</xdr:col>
      <xdr:colOff>478367</xdr:colOff>
      <xdr:row>1</xdr:row>
      <xdr:rowOff>1314</xdr:rowOff>
    </xdr:from>
    <xdr:to>
      <xdr:col>5</xdr:col>
      <xdr:colOff>243041</xdr:colOff>
      <xdr:row>3</xdr:row>
      <xdr:rowOff>10182</xdr:rowOff>
    </xdr:to>
    <xdr:sp macro="" textlink="">
      <xdr:nvSpPr>
        <xdr:cNvPr id="13" name="데이터 입력" descr="탐색 단추" title="데이터 입력">
          <a:hlinkClick xmlns:r="http://schemas.openxmlformats.org/officeDocument/2006/relationships" r:id="rId2" tooltip="데이터 입력 시트를 보려면 클릭"/>
        </xdr:cNvPr>
        <xdr:cNvSpPr/>
      </xdr:nvSpPr>
      <xdr:spPr>
        <a:xfrm>
          <a:off x="3116792" y="172764"/>
          <a:ext cx="136487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데이터 입력</a:t>
          </a:r>
        </a:p>
      </xdr:txBody>
    </xdr:sp>
    <xdr:clientData/>
  </xdr:twoCellAnchor>
  <xdr:twoCellAnchor editAs="oneCell">
    <xdr:from>
      <xdr:col>5</xdr:col>
      <xdr:colOff>384235</xdr:colOff>
      <xdr:row>1</xdr:row>
      <xdr:rowOff>2628</xdr:rowOff>
    </xdr:from>
    <xdr:to>
      <xdr:col>7</xdr:col>
      <xdr:colOff>170425</xdr:colOff>
      <xdr:row>3</xdr:row>
      <xdr:rowOff>11496</xdr:rowOff>
    </xdr:to>
    <xdr:sp macro="" textlink="">
      <xdr:nvSpPr>
        <xdr:cNvPr id="14" name="BMI 정보" descr="탐색 단추" title="BMI 정보">
          <a:hlinkClick xmlns:r="http://schemas.openxmlformats.org/officeDocument/2006/relationships" r:id="rId3"/>
        </xdr:cNvPr>
        <xdr:cNvSpPr/>
      </xdr:nvSpPr>
      <xdr:spPr>
        <a:xfrm>
          <a:off x="4622860" y="174078"/>
          <a:ext cx="115779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BMI </a:t>
          </a:r>
          <a:r>
            <a:rPr lang="ko-KR" altLang="en-US" sz="1100" b="1">
              <a:solidFill>
                <a:schemeClr val="accent2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정보</a:t>
          </a:r>
          <a:endParaRPr lang="en-US" sz="1100" b="1">
            <a:solidFill>
              <a:schemeClr val="accent2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BMI 팁" descr="정보가 있는 BMI 팁" title="도형"/>
        <xdr:cNvGrpSpPr/>
      </xdr:nvGrpSpPr>
      <xdr:grpSpPr>
        <a:xfrm>
          <a:off x="3838574" y="1222237"/>
          <a:ext cx="4238626" cy="1092337"/>
          <a:chOff x="2914649" y="1047750"/>
          <a:chExt cx="4238626" cy="790575"/>
        </a:xfrm>
      </xdr:grpSpPr>
      <xdr:grpSp>
        <xdr:nvGrpSpPr>
          <xdr:cNvPr id="4099" name="그룹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자유형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자유형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사각형 설명선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BMI: BMI(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체질량 지수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)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는 신장과 체중을 기준으로 체지방을 측정하는 단위로서 일반적으로 성인 남성 및 여성 모두에게 적용할 수 있습니다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. 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체중을 측정하는 방법 중 하나일 뿐 체형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, 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신체 구조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, 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현재 건강 상태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, 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식습관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, 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운동 습관을 고려한 것은 아닙니다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. </a:t>
            </a:r>
            <a:r>
              <a:rPr kumimoji="0" lang="ko-KR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가이드라인으로만 참고하세요</a:t>
            </a:r>
            <a:r>
              <a:rPr kumimoji="0" lang="en-US" altLang="ko-KR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</a:rPr>
              <a:t>.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Ent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데이터" displayName="데이터" ref="B6:M21" totalsRowDxfId="8">
  <autoFilter ref="B6:M21"/>
  <tableColumns count="12">
    <tableColumn id="1" name="날짜" totalsRowLabel="Total" dataDxfId="7"/>
    <tableColumn id="2" name="체중" dataDxfId="6"/>
    <tableColumn id="3" name="소모 칼로리" dataDxfId="5"/>
    <tableColumn id="4" name="단백질"/>
    <tableColumn id="5" name="탄수화물"/>
    <tableColumn id="6" name="지방"/>
    <tableColumn id="7" name="당분"/>
    <tableColumn id="8" name="수분(리터)"/>
    <tableColumn id="9" name="수축기 혈압"/>
    <tableColumn id="10" name="이완기 혈압"/>
    <tableColumn id="11" name="휴식기 맥박"/>
    <tableColumn id="12" name="호흡수" totalsRowFunction="sum"/>
  </tableColumns>
  <tableStyleInfo name="체중 Loss Tracker" showFirstColumn="0" showLastColumn="0" showRowStripes="1" showColumnStripes="0"/>
  <extLst>
    <ext xmlns:x14="http://schemas.microsoft.com/office/spreadsheetml/2009/9/main" uri="{504A1905-F514-4f6f-8877-14C23A59335A}">
      <x14:table altText="표" altTextSummary="이 표를 사용해 데이터를 입력하세요."/>
    </ext>
  </extLst>
</table>
</file>

<file path=xl/tables/table2.xml><?xml version="1.0" encoding="utf-8"?>
<table xmlns="http://schemas.openxmlformats.org/spreadsheetml/2006/main" id="2" name="BMI_정보" displayName="BMI_정보" ref="B6:D12" totalsRowShown="0" headerRowDxfId="4" dataDxfId="3">
  <autoFilter ref="B6:D12"/>
  <tableColumns count="3">
    <tableColumn id="1" name="BMI 범주" dataDxfId="2"/>
    <tableColumn id="2" name="최저" dataDxfId="1"/>
    <tableColumn id="3" name="최고" dataDxfId="0"/>
  </tableColumns>
  <tableStyleInfo name="체중 Loss Tracker" showFirstColumn="0" showLastColumn="0" showRowStripes="1" showColumnStripes="0"/>
  <extLst>
    <ext xmlns:x14="http://schemas.microsoft.com/office/spreadsheetml/2009/9/main" uri="{504A1905-F514-4f6f-8877-14C23A59335A}">
      <x14:table altText="BMI 표" altTextSummary="저체중, 보통 체중, 과체중, 비만 등급과 같은 다양한 BMI 범주를 각 범주의 최저 및 최고 값과 함께 계산합니다."/>
    </ext>
  </extLst>
</table>
</file>

<file path=xl/theme/theme1.xml><?xml version="1.0" encoding="utf-8"?>
<a:theme xmlns:a="http://schemas.openxmlformats.org/drawingml/2006/main" name="Spring">
  <a:themeElements>
    <a:clrScheme name="체중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체중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/>
  <cols>
    <col min="1" max="1" width="4.125" customWidth="1"/>
    <col min="2" max="2" width="19.875" customWidth="1"/>
    <col min="3" max="3" width="12.875" customWidth="1"/>
    <col min="4" max="4" width="8.875" customWidth="1"/>
    <col min="5" max="5" width="10.625" customWidth="1"/>
    <col min="6" max="6" width="5.25" customWidth="1"/>
    <col min="7" max="7" width="9.625" bestFit="1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/>
    <row r="2" spans="2:11" s="6" customFormat="1" ht="13.5" customHeight="1"/>
    <row r="3" spans="2:11" s="6" customFormat="1" ht="13.5" customHeight="1"/>
    <row r="5" spans="2:11" ht="21" customHeight="1" thickBot="1">
      <c r="B5" s="48" t="s">
        <v>27</v>
      </c>
      <c r="C5" s="48"/>
      <c r="D5" s="48"/>
      <c r="E5" s="48"/>
      <c r="F5" s="36"/>
      <c r="G5" s="37" t="s">
        <v>28</v>
      </c>
      <c r="H5" s="26"/>
      <c r="I5" s="26"/>
      <c r="J5" s="25"/>
      <c r="K5" s="25"/>
    </row>
    <row r="6" spans="2:11" ht="13.5" customHeight="1" thickTop="1">
      <c r="J6" s="45">
        <f>목표_달성_진행률</f>
        <v>0.36666666666666664</v>
      </c>
      <c r="K6" s="45"/>
    </row>
    <row r="7" spans="2:11" ht="16.5" customHeight="1">
      <c r="B7" s="38" t="s">
        <v>29</v>
      </c>
      <c r="C7" s="39" t="s">
        <v>30</v>
      </c>
      <c r="D7" s="39" t="s">
        <v>31</v>
      </c>
      <c r="E7" s="11"/>
      <c r="J7" s="46"/>
      <c r="K7" s="46"/>
    </row>
    <row r="8" spans="2:11" ht="19.5" customHeight="1">
      <c r="B8" s="16">
        <v>41061</v>
      </c>
      <c r="C8" s="17">
        <v>94.5</v>
      </c>
      <c r="D8" s="18">
        <v>5</v>
      </c>
      <c r="E8" s="19">
        <v>10</v>
      </c>
      <c r="J8" s="46"/>
      <c r="K8" s="46"/>
    </row>
    <row r="9" spans="2:11" ht="9" customHeight="1">
      <c r="J9" s="46"/>
      <c r="K9" s="46"/>
    </row>
    <row r="10" spans="2:11" ht="12.75" customHeight="1">
      <c r="B10" s="50" t="s">
        <v>32</v>
      </c>
      <c r="C10" s="50"/>
      <c r="D10" s="13" t="s">
        <v>0</v>
      </c>
      <c r="J10" s="49" t="str">
        <f>IF(J6&gt;=1,"축하합니다"," 진행률")</f>
        <v xml:space="preserve"> 진행률</v>
      </c>
      <c r="K10" s="49"/>
    </row>
    <row r="11" spans="2:11" ht="24.75">
      <c r="B11" s="12">
        <f>D8*12+E8</f>
        <v>70</v>
      </c>
      <c r="D11" s="12">
        <f>(체중/0.45/신장^2)*703</f>
        <v>30.12857142857143</v>
      </c>
    </row>
    <row r="12" spans="2:11" ht="9" customHeight="1"/>
    <row r="13" spans="2:11">
      <c r="B13" s="22" t="s">
        <v>33</v>
      </c>
      <c r="C13" s="51" t="s">
        <v>34</v>
      </c>
      <c r="D13" s="52"/>
      <c r="E13" s="11"/>
    </row>
    <row r="14" spans="2:11" ht="18">
      <c r="B14" s="20">
        <v>81</v>
      </c>
      <c r="C14" s="21">
        <v>8</v>
      </c>
      <c r="D14" s="43" t="s">
        <v>39</v>
      </c>
      <c r="E14" s="44"/>
    </row>
    <row r="15" spans="2:11" ht="9" customHeight="1"/>
    <row r="16" spans="2:11">
      <c r="B16" s="40" t="s">
        <v>35</v>
      </c>
      <c r="C16" s="23"/>
      <c r="D16" s="47" t="s">
        <v>36</v>
      </c>
      <c r="E16" s="47"/>
    </row>
    <row r="17" spans="2:11" ht="24.75">
      <c r="B17" s="42">
        <f>B8+D17</f>
        <v>41117</v>
      </c>
      <c r="C17" s="42"/>
      <c r="D17" s="12">
        <f>C14*LOOKUP(D14,{"days","months","weeks"},{1,30,7})</f>
        <v>56</v>
      </c>
      <c r="F17" s="2" t="s">
        <v>1</v>
      </c>
      <c r="G17" s="2" t="s">
        <v>2</v>
      </c>
    </row>
    <row r="18" spans="2:11">
      <c r="F18" s="3">
        <f>시작_날짜</f>
        <v>41061</v>
      </c>
      <c r="G18" s="4">
        <f>(체중/0.45-목표_체중/0.45)</f>
        <v>30</v>
      </c>
    </row>
    <row r="19" spans="2:11">
      <c r="F19" s="3">
        <f>목표_날짜</f>
        <v>41117</v>
      </c>
      <c r="G19" s="5">
        <f>((체중/0.45-목표_체중/0.45)-(LastWeight/0.45-목표_체중/0.45))/(체중/0.45-목표_체중/0.45)</f>
        <v>0.36666666666666664</v>
      </c>
    </row>
    <row r="20" spans="2:11" ht="21" customHeight="1" thickBot="1">
      <c r="B20" s="41" t="s">
        <v>37</v>
      </c>
      <c r="C20" s="14"/>
      <c r="D20" s="14"/>
      <c r="E20" s="14"/>
      <c r="F20" s="14"/>
      <c r="G20" s="14"/>
      <c r="H20" s="14"/>
      <c r="I20" s="15"/>
      <c r="J20" s="15"/>
      <c r="K20" s="15"/>
    </row>
    <row r="21" spans="2:11" ht="13.5" thickTop="1"/>
    <row r="30" spans="2:11" ht="21" customHeight="1" thickBot="1">
      <c r="B30" s="41" t="s">
        <v>38</v>
      </c>
      <c r="C30" s="14"/>
      <c r="D30" s="14"/>
      <c r="E30" s="14"/>
      <c r="F30" s="14"/>
      <c r="G30" s="14"/>
      <c r="H30" s="14"/>
      <c r="I30" s="15"/>
      <c r="J30" s="15"/>
      <c r="K30" s="15"/>
    </row>
    <row r="31" spans="2:11" ht="13.5" thickTop="1"/>
    <row r="34" spans="2:11">
      <c r="B34" s="2" t="str">
        <f>TEXT(C34/SUM($C$34:$C$38),"0%")&amp;" "&amp;데이터[[#Headers],[단백질]]</f>
        <v>13% 단백질</v>
      </c>
      <c r="C34" s="2">
        <f>SUM(데이터[단백질])</f>
        <v>915</v>
      </c>
      <c r="D34" s="2"/>
      <c r="E34" s="2"/>
    </row>
    <row r="35" spans="2:11">
      <c r="B35" s="2" t="str">
        <f>TEXT(C35/SUM($C$34:$C$38),"0%")&amp;" "&amp;데이터[[#Headers],[탄수화물]]</f>
        <v>51% 탄수화물</v>
      </c>
      <c r="C35" s="2">
        <f>SUM(데이터[탄수화물])</f>
        <v>3460</v>
      </c>
      <c r="D35" s="2"/>
      <c r="E35" s="2"/>
    </row>
    <row r="36" spans="2:11">
      <c r="B36" s="2" t="str">
        <f>TEXT(C36/SUM($C$34:$C$38),"0%")&amp;" "&amp;데이터[[#Headers],[지방]]</f>
        <v>11% 지방</v>
      </c>
      <c r="C36" s="2">
        <f>SUM(데이터[지방])</f>
        <v>745</v>
      </c>
      <c r="D36" s="2"/>
      <c r="E36" s="2"/>
    </row>
    <row r="37" spans="2:11">
      <c r="B37" s="2" t="str">
        <f>TEXT(C37/SUM($C$34:$C$38),"0%")&amp;" "&amp;데이터[[#Headers],[당분]]</f>
        <v>10% 당분</v>
      </c>
      <c r="C37" s="2">
        <f>SUM(데이터[당분])</f>
        <v>675</v>
      </c>
      <c r="D37" s="2"/>
      <c r="E37" s="2"/>
    </row>
    <row r="38" spans="2:11">
      <c r="B38" s="2" t="str">
        <f>TEXT(C38/SUM($C$34:$C$38),"0%")&amp;" "&amp;데이터[[#Headers],[수분(리터)]]</f>
        <v>15% 수분(리터)</v>
      </c>
      <c r="C38" s="2">
        <f>SUM(데이터[수분(리터)])</f>
        <v>1018</v>
      </c>
      <c r="D38" s="2"/>
      <c r="E38" s="2"/>
    </row>
    <row r="41" spans="2:11" ht="13.5" thickBot="1">
      <c r="B41" s="14" t="s">
        <v>3</v>
      </c>
      <c r="C41" s="14"/>
      <c r="D41" s="14"/>
      <c r="E41" s="14"/>
      <c r="F41" s="14"/>
      <c r="G41" s="14"/>
      <c r="H41" s="14"/>
      <c r="I41" s="15"/>
      <c r="J41" s="15"/>
      <c r="K41" s="15"/>
    </row>
    <row r="42" spans="2:11" ht="13.5" thickTop="1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phoneticPr fontId="13" type="noConversion"/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"일,주,월"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인치 회전자">
              <controlPr defaultSize="0" print="0" autoPict="0" altText="D8셀에서 신장을 피트 단위로 늘리거나 줄입니다.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피트 회전자">
              <controlPr defaultSize="0" print="0" autoPict="0" altText="E8셀에서 신장을 인치 단위로 늘리거나 줄입니다.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N21"/>
  <sheetViews>
    <sheetView showGridLines="0" zoomScaleNormal="100" workbookViewId="0"/>
  </sheetViews>
  <sheetFormatPr defaultRowHeight="20.25" customHeight="1"/>
  <cols>
    <col min="1" max="1" width="4.125" style="1" customWidth="1"/>
    <col min="2" max="2" width="12.375" style="1" customWidth="1"/>
    <col min="3" max="3" width="10.5" style="1" customWidth="1"/>
    <col min="4" max="4" width="20.25" style="1" customWidth="1"/>
    <col min="5" max="5" width="11" style="1" customWidth="1"/>
    <col min="6" max="6" width="19" style="1" customWidth="1"/>
    <col min="7" max="7" width="7.625" style="1" customWidth="1"/>
    <col min="8" max="8" width="10.25" style="1" customWidth="1"/>
    <col min="9" max="9" width="13" style="1" customWidth="1"/>
    <col min="10" max="10" width="15" style="1" customWidth="1"/>
    <col min="11" max="11" width="16" style="1" customWidth="1"/>
    <col min="12" max="12" width="17" style="1" customWidth="1"/>
    <col min="13" max="13" width="18.625" style="1" customWidth="1"/>
    <col min="14" max="16384" width="9" style="1"/>
  </cols>
  <sheetData>
    <row r="1" spans="2:14" s="6" customFormat="1" ht="13.5" customHeight="1"/>
    <row r="2" spans="2:14" s="6" customFormat="1" ht="13.5" customHeight="1"/>
    <row r="3" spans="2:14" s="6" customFormat="1" ht="13.5" customHeight="1"/>
    <row r="5" spans="2:14" ht="20.25" customHeight="1">
      <c r="E5" s="53" t="s">
        <v>13</v>
      </c>
      <c r="F5" s="54"/>
      <c r="G5" s="54"/>
      <c r="H5" s="54"/>
      <c r="I5" s="54"/>
      <c r="J5" s="55" t="s">
        <v>14</v>
      </c>
      <c r="K5" s="56"/>
      <c r="L5" s="56"/>
      <c r="M5" s="57"/>
    </row>
    <row r="6" spans="2:14" ht="20.25" customHeight="1">
      <c r="B6" s="35" t="s">
        <v>24</v>
      </c>
      <c r="C6" s="27" t="s">
        <v>25</v>
      </c>
      <c r="D6" s="27" t="s">
        <v>26</v>
      </c>
      <c r="E6" s="28" t="s">
        <v>19</v>
      </c>
      <c r="F6" s="28" t="s">
        <v>20</v>
      </c>
      <c r="G6" s="28" t="s">
        <v>21</v>
      </c>
      <c r="H6" s="28" t="s">
        <v>22</v>
      </c>
      <c r="I6" s="28" t="s">
        <v>23</v>
      </c>
      <c r="J6" s="34" t="s">
        <v>15</v>
      </c>
      <c r="K6" s="29" t="s">
        <v>16</v>
      </c>
      <c r="L6" s="29" t="s">
        <v>17</v>
      </c>
      <c r="M6" s="29" t="s">
        <v>18</v>
      </c>
      <c r="N6" s="33"/>
    </row>
    <row r="7" spans="2:14" ht="20.25" customHeight="1">
      <c r="B7" s="9">
        <v>41061</v>
      </c>
      <c r="C7" s="10">
        <v>92.25</v>
      </c>
      <c r="D7" s="10">
        <v>1500</v>
      </c>
      <c r="E7" s="8">
        <v>50</v>
      </c>
      <c r="F7" s="8">
        <v>200</v>
      </c>
      <c r="G7" s="8">
        <v>20</v>
      </c>
      <c r="H7" s="8">
        <v>50</v>
      </c>
      <c r="I7" s="8">
        <v>50</v>
      </c>
      <c r="J7" s="7">
        <v>125</v>
      </c>
      <c r="K7" s="7">
        <v>75</v>
      </c>
      <c r="L7" s="7">
        <v>65</v>
      </c>
      <c r="M7" s="7">
        <v>10</v>
      </c>
    </row>
    <row r="8" spans="2:14" ht="20.25" customHeight="1">
      <c r="B8" s="9">
        <v>41062</v>
      </c>
      <c r="C8" s="10">
        <v>91.35</v>
      </c>
      <c r="D8" s="10">
        <v>2000</v>
      </c>
      <c r="E8" s="8">
        <v>60</v>
      </c>
      <c r="F8" s="8">
        <v>200</v>
      </c>
      <c r="G8" s="8">
        <v>40</v>
      </c>
      <c r="H8" s="8">
        <v>40</v>
      </c>
      <c r="I8" s="8">
        <v>64</v>
      </c>
      <c r="J8" s="7">
        <v>125</v>
      </c>
      <c r="K8" s="7">
        <v>75</v>
      </c>
      <c r="L8" s="7">
        <v>63</v>
      </c>
      <c r="M8" s="7">
        <v>10</v>
      </c>
    </row>
    <row r="9" spans="2:14" ht="20.25" customHeight="1">
      <c r="B9" s="9">
        <v>41063</v>
      </c>
      <c r="C9" s="10">
        <v>90.9</v>
      </c>
      <c r="D9" s="10">
        <v>2000</v>
      </c>
      <c r="E9" s="8">
        <v>55</v>
      </c>
      <c r="F9" s="8">
        <v>220</v>
      </c>
      <c r="G9" s="8">
        <v>25</v>
      </c>
      <c r="H9" s="8">
        <v>35</v>
      </c>
      <c r="I9" s="8">
        <v>64</v>
      </c>
      <c r="J9" s="7">
        <v>124</v>
      </c>
      <c r="K9" s="7">
        <v>75</v>
      </c>
      <c r="L9" s="7">
        <v>65</v>
      </c>
      <c r="M9" s="7">
        <v>10</v>
      </c>
    </row>
    <row r="10" spans="2:14" ht="20.25" customHeight="1">
      <c r="B10" s="9">
        <v>41064</v>
      </c>
      <c r="C10" s="10">
        <v>90.9</v>
      </c>
      <c r="D10" s="10">
        <v>2000</v>
      </c>
      <c r="E10" s="8">
        <v>55</v>
      </c>
      <c r="F10" s="8">
        <v>260</v>
      </c>
      <c r="G10" s="8">
        <v>45</v>
      </c>
      <c r="H10" s="8">
        <v>45</v>
      </c>
      <c r="I10" s="8">
        <v>55</v>
      </c>
      <c r="J10" s="7">
        <v>135</v>
      </c>
      <c r="K10" s="7">
        <v>70</v>
      </c>
      <c r="L10" s="7">
        <v>60</v>
      </c>
      <c r="M10" s="7">
        <v>10</v>
      </c>
    </row>
    <row r="11" spans="2:14" ht="20.25" customHeight="1">
      <c r="B11" s="9">
        <v>41065</v>
      </c>
      <c r="C11" s="10">
        <v>90.45</v>
      </c>
      <c r="D11" s="10">
        <v>1500</v>
      </c>
      <c r="E11" s="8">
        <v>60</v>
      </c>
      <c r="F11" s="8">
        <v>250</v>
      </c>
      <c r="G11" s="8">
        <v>70</v>
      </c>
      <c r="H11" s="8">
        <v>35</v>
      </c>
      <c r="I11" s="8">
        <v>100</v>
      </c>
      <c r="J11" s="7">
        <v>130</v>
      </c>
      <c r="K11" s="7">
        <v>75</v>
      </c>
      <c r="L11" s="7">
        <v>60</v>
      </c>
      <c r="M11" s="7">
        <v>10</v>
      </c>
    </row>
    <row r="12" spans="2:14" ht="20.25" customHeight="1">
      <c r="B12" s="9">
        <v>41066</v>
      </c>
      <c r="C12" s="10">
        <v>90</v>
      </c>
      <c r="D12" s="10">
        <v>1400</v>
      </c>
      <c r="E12" s="8">
        <v>50</v>
      </c>
      <c r="F12" s="8">
        <v>195</v>
      </c>
      <c r="G12" s="8">
        <v>45</v>
      </c>
      <c r="H12" s="8">
        <v>40</v>
      </c>
      <c r="I12" s="8">
        <v>90</v>
      </c>
      <c r="J12" s="7">
        <v>120</v>
      </c>
      <c r="K12" s="7">
        <v>75</v>
      </c>
      <c r="L12" s="7">
        <v>65</v>
      </c>
      <c r="M12" s="7">
        <v>10</v>
      </c>
    </row>
    <row r="13" spans="2:14" ht="20.25" customHeight="1">
      <c r="B13" s="9">
        <v>41067</v>
      </c>
      <c r="C13" s="10">
        <v>90.9</v>
      </c>
      <c r="D13" s="10">
        <v>2000</v>
      </c>
      <c r="E13" s="8">
        <v>45</v>
      </c>
      <c r="F13" s="8">
        <v>185</v>
      </c>
      <c r="G13" s="8">
        <v>75</v>
      </c>
      <c r="H13" s="8">
        <v>50</v>
      </c>
      <c r="I13" s="8">
        <v>65</v>
      </c>
      <c r="J13" s="7">
        <v>120</v>
      </c>
      <c r="K13" s="7">
        <v>75</v>
      </c>
      <c r="L13" s="7">
        <v>65</v>
      </c>
      <c r="M13" s="7">
        <v>10</v>
      </c>
    </row>
    <row r="14" spans="2:14" ht="20.25" customHeight="1">
      <c r="B14" s="9">
        <v>41068</v>
      </c>
      <c r="C14" s="10">
        <v>90</v>
      </c>
      <c r="D14" s="10">
        <v>1100</v>
      </c>
      <c r="E14" s="8">
        <v>60</v>
      </c>
      <c r="F14" s="8">
        <v>250</v>
      </c>
      <c r="G14" s="8">
        <v>75</v>
      </c>
      <c r="H14" s="8">
        <v>50</v>
      </c>
      <c r="I14" s="8">
        <v>60</v>
      </c>
      <c r="J14" s="7">
        <v>130</v>
      </c>
      <c r="K14" s="7">
        <v>70</v>
      </c>
      <c r="L14" s="7">
        <v>65</v>
      </c>
      <c r="M14" s="7">
        <v>10</v>
      </c>
    </row>
    <row r="15" spans="2:14" ht="20.25" customHeight="1">
      <c r="B15" s="9">
        <v>41069</v>
      </c>
      <c r="C15" s="10">
        <v>89.55</v>
      </c>
      <c r="D15" s="10">
        <v>1100</v>
      </c>
      <c r="E15" s="8">
        <v>80</v>
      </c>
      <c r="F15" s="8">
        <v>280</v>
      </c>
      <c r="G15" s="8">
        <v>40</v>
      </c>
      <c r="H15" s="8">
        <v>50</v>
      </c>
      <c r="I15" s="8">
        <v>100</v>
      </c>
      <c r="J15" s="7">
        <v>130</v>
      </c>
      <c r="K15" s="7">
        <v>75</v>
      </c>
      <c r="L15" s="7">
        <v>65</v>
      </c>
      <c r="M15" s="7">
        <v>10</v>
      </c>
    </row>
    <row r="16" spans="2:14" ht="20.25" customHeight="1">
      <c r="B16" s="9">
        <v>41070</v>
      </c>
      <c r="C16" s="10">
        <v>88.65</v>
      </c>
      <c r="D16" s="10">
        <v>1800</v>
      </c>
      <c r="E16" s="8">
        <v>65</v>
      </c>
      <c r="F16" s="8">
        <v>185</v>
      </c>
      <c r="G16" s="8">
        <v>60</v>
      </c>
      <c r="H16" s="8">
        <v>25</v>
      </c>
      <c r="I16" s="8">
        <v>45</v>
      </c>
      <c r="J16" s="7">
        <v>130</v>
      </c>
      <c r="K16" s="7">
        <v>75</v>
      </c>
      <c r="L16" s="7">
        <v>60</v>
      </c>
      <c r="M16" s="7">
        <v>10</v>
      </c>
    </row>
    <row r="17" spans="2:13" ht="20.25" customHeight="1">
      <c r="B17" s="9">
        <v>41071</v>
      </c>
      <c r="C17" s="10">
        <v>87.75</v>
      </c>
      <c r="D17" s="10">
        <v>2000</v>
      </c>
      <c r="E17" s="8">
        <v>75</v>
      </c>
      <c r="F17" s="8">
        <v>240</v>
      </c>
      <c r="G17" s="8">
        <v>65</v>
      </c>
      <c r="H17" s="8">
        <v>65</v>
      </c>
      <c r="I17" s="8">
        <v>90</v>
      </c>
      <c r="J17" s="7">
        <v>125</v>
      </c>
      <c r="K17" s="7">
        <v>75</v>
      </c>
      <c r="L17" s="7">
        <v>55</v>
      </c>
      <c r="M17" s="7">
        <v>10</v>
      </c>
    </row>
    <row r="18" spans="2:13" ht="20.25" customHeight="1">
      <c r="B18" s="9">
        <v>41072</v>
      </c>
      <c r="C18" s="10">
        <v>88.2</v>
      </c>
      <c r="D18" s="10">
        <v>2000</v>
      </c>
      <c r="E18" s="8">
        <v>60</v>
      </c>
      <c r="F18" s="8">
        <v>290</v>
      </c>
      <c r="G18" s="8">
        <v>60</v>
      </c>
      <c r="H18" s="8">
        <v>50</v>
      </c>
      <c r="I18" s="8">
        <v>50</v>
      </c>
      <c r="J18" s="7">
        <v>130</v>
      </c>
      <c r="K18" s="7">
        <v>75</v>
      </c>
      <c r="L18" s="7">
        <v>65</v>
      </c>
      <c r="M18" s="7">
        <v>10</v>
      </c>
    </row>
    <row r="19" spans="2:13" ht="20.25" customHeight="1">
      <c r="B19" s="9">
        <v>41073</v>
      </c>
      <c r="C19" s="10">
        <v>87.3</v>
      </c>
      <c r="D19" s="10">
        <v>1300</v>
      </c>
      <c r="E19" s="8">
        <v>75</v>
      </c>
      <c r="F19" s="8">
        <v>245</v>
      </c>
      <c r="G19" s="8">
        <v>75</v>
      </c>
      <c r="H19" s="8">
        <v>30</v>
      </c>
      <c r="I19" s="8">
        <v>55</v>
      </c>
      <c r="J19" s="7">
        <v>120</v>
      </c>
      <c r="K19" s="7">
        <v>75</v>
      </c>
      <c r="L19" s="7">
        <v>60</v>
      </c>
      <c r="M19" s="7">
        <v>10</v>
      </c>
    </row>
    <row r="20" spans="2:13" ht="20.25" customHeight="1">
      <c r="B20" s="9">
        <v>41074</v>
      </c>
      <c r="C20" s="10">
        <v>86.4</v>
      </c>
      <c r="D20" s="10">
        <v>1100</v>
      </c>
      <c r="E20" s="8">
        <v>65</v>
      </c>
      <c r="F20" s="8">
        <v>275</v>
      </c>
      <c r="G20" s="8">
        <v>25</v>
      </c>
      <c r="H20" s="8">
        <v>35</v>
      </c>
      <c r="I20" s="8">
        <v>75</v>
      </c>
      <c r="J20" s="7">
        <v>125</v>
      </c>
      <c r="K20" s="7">
        <v>75</v>
      </c>
      <c r="L20" s="7">
        <v>60</v>
      </c>
      <c r="M20" s="7">
        <v>10</v>
      </c>
    </row>
    <row r="21" spans="2:13" ht="20.25" customHeight="1">
      <c r="B21" s="9">
        <v>41075</v>
      </c>
      <c r="C21" s="10">
        <v>89.55</v>
      </c>
      <c r="D21" s="10">
        <v>1200</v>
      </c>
      <c r="E21" s="8">
        <v>60</v>
      </c>
      <c r="F21" s="8">
        <v>185</v>
      </c>
      <c r="G21" s="8">
        <v>25</v>
      </c>
      <c r="H21" s="8">
        <v>75</v>
      </c>
      <c r="I21" s="8">
        <v>55</v>
      </c>
      <c r="J21" s="7">
        <v>130</v>
      </c>
      <c r="K21" s="7">
        <v>75</v>
      </c>
      <c r="L21" s="7">
        <v>55</v>
      </c>
      <c r="M21" s="7">
        <v>10</v>
      </c>
    </row>
  </sheetData>
  <mergeCells count="2">
    <mergeCell ref="E5:I5"/>
    <mergeCell ref="J5:M5"/>
  </mergeCells>
  <phoneticPr fontId="13" type="noConversion"/>
  <printOptions horizontalCentered="1"/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/>
  <cols>
    <col min="1" max="1" width="4.125" customWidth="1"/>
    <col min="2" max="2" width="19" customWidth="1"/>
    <col min="3" max="3" width="11.5" customWidth="1"/>
    <col min="4" max="4" width="12" customWidth="1"/>
  </cols>
  <sheetData>
    <row r="1" spans="2:7" s="6" customFormat="1" ht="13.5" customHeight="1"/>
    <row r="2" spans="2:7" s="6" customFormat="1" ht="13.5" customHeight="1"/>
    <row r="3" spans="2:7" s="6" customFormat="1" ht="13.5" customHeight="1"/>
    <row r="6" spans="2:7" ht="20.25" customHeight="1">
      <c r="B6" s="27" t="s">
        <v>4</v>
      </c>
      <c r="C6" s="28" t="s">
        <v>5</v>
      </c>
      <c r="D6" s="29" t="s">
        <v>6</v>
      </c>
    </row>
    <row r="7" spans="2:7" ht="20.25" customHeight="1">
      <c r="B7" s="30" t="s">
        <v>7</v>
      </c>
      <c r="C7" s="31">
        <v>0</v>
      </c>
      <c r="D7" s="32">
        <v>18.489999999999998</v>
      </c>
    </row>
    <row r="8" spans="2:7" ht="20.25" customHeight="1">
      <c r="B8" s="30" t="s">
        <v>8</v>
      </c>
      <c r="C8" s="31">
        <v>18.5</v>
      </c>
      <c r="D8" s="32">
        <v>24.99</v>
      </c>
    </row>
    <row r="9" spans="2:7" ht="20.25" customHeight="1">
      <c r="B9" s="30" t="s">
        <v>9</v>
      </c>
      <c r="C9" s="31">
        <v>25</v>
      </c>
      <c r="D9" s="32">
        <v>29.99</v>
      </c>
    </row>
    <row r="10" spans="2:7" ht="20.25" customHeight="1">
      <c r="B10" s="30" t="s">
        <v>10</v>
      </c>
      <c r="C10" s="31">
        <v>30</v>
      </c>
      <c r="D10" s="32">
        <v>34.99</v>
      </c>
    </row>
    <row r="11" spans="2:7" ht="20.25" customHeight="1">
      <c r="B11" s="30" t="s">
        <v>11</v>
      </c>
      <c r="C11" s="31">
        <v>35</v>
      </c>
      <c r="D11" s="32">
        <v>39.99</v>
      </c>
    </row>
    <row r="12" spans="2:7" ht="20.25" customHeight="1">
      <c r="B12" s="30" t="s">
        <v>12</v>
      </c>
      <c r="C12" s="31">
        <v>40</v>
      </c>
      <c r="D12" s="32"/>
    </row>
    <row r="13" spans="2:7" ht="20.25" customHeight="1">
      <c r="B13" s="58"/>
      <c r="C13" s="58"/>
      <c r="D13" s="58"/>
    </row>
    <row r="14" spans="2:7" ht="20.25" customHeight="1">
      <c r="G14" s="24"/>
    </row>
  </sheetData>
  <mergeCells count="1">
    <mergeCell ref="B13:D13"/>
  </mergeCells>
  <phoneticPr fontId="13" type="noConversion"/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848698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2012-07-27T03:09:00+00:00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471358</Value>
    </PublishStatusLookup>
    <APAuthor xmlns="49c1fb53-399a-4d91-bfc2-0a118990ebe4">
      <UserInfo>
        <DisplayName>REDMOND\v-sa</DisplayName>
        <AccountId>2467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2007 Default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TP103107675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0B16F311-86B5-4B02-BA5E-9B7F56EC202F}"/>
</file>

<file path=customXml/itemProps2.xml><?xml version="1.0" encoding="utf-8"?>
<ds:datastoreItem xmlns:ds="http://schemas.openxmlformats.org/officeDocument/2006/customXml" ds:itemID="{01FA62D8-57F0-469E-88FC-B4328C90F82B}"/>
</file>

<file path=customXml/itemProps3.xml><?xml version="1.0" encoding="utf-8"?>
<ds:datastoreItem xmlns:ds="http://schemas.openxmlformats.org/officeDocument/2006/customXml" ds:itemID="{8B478705-80BF-414C-B606-D7DC8F2A3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18</vt:i4>
      </vt:variant>
    </vt:vector>
  </HeadingPairs>
  <TitlesOfParts>
    <vt:vector size="21" baseType="lpstr">
      <vt:lpstr>대시보드</vt:lpstr>
      <vt:lpstr>데이터 입력</vt:lpstr>
      <vt:lpstr>BMI 정보</vt:lpstr>
      <vt:lpstr>BMI</vt:lpstr>
      <vt:lpstr>BMI_범주</vt:lpstr>
      <vt:lpstr>기간</vt:lpstr>
      <vt:lpstr>기간_단위</vt:lpstr>
      <vt:lpstr>목표_날짜</vt:lpstr>
      <vt:lpstr>목표_달성_진행률</vt:lpstr>
      <vt:lpstr>목표_체중</vt:lpstr>
      <vt:lpstr>시작_날짜</vt:lpstr>
      <vt:lpstr>신장</vt:lpstr>
      <vt:lpstr>'BMI 정보'!인쇄_영역</vt:lpstr>
      <vt:lpstr>대시보드!인쇄_영역</vt:lpstr>
      <vt:lpstr>'데이터 입력'!인쇄_영역</vt:lpstr>
      <vt:lpstr>'데이터 입력'!인쇄_제목</vt:lpstr>
      <vt:lpstr>인치</vt:lpstr>
      <vt:lpstr>체중</vt:lpstr>
      <vt:lpstr>체중_감량</vt:lpstr>
      <vt:lpstr>총_일수</vt:lpstr>
      <vt:lpstr>피트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2012-11-27T07:18:13Z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