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가족 예산" sheetId="1" r:id="rId1"/>
  </sheets>
  <definedNames>
    <definedName name="_xlnm.Print_Titles" localSheetId="0">'가족 예산'!$B:$B,'가족 예산'!$17:$17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<sst xmlns="http://schemas.openxmlformats.org/spreadsheetml/2006/main" count="73" uniqueCount="44">
  <si>
    <t xml:space="preserve"> </t>
  </si>
  <si>
    <t>[연도]</t>
  </si>
  <si>
    <t>가족
예산</t>
  </si>
  <si>
    <t>가용 현금
추세:</t>
  </si>
  <si>
    <t>요약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</si>
  <si>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</si>
  <si>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</si>
  <si>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</si>
  <si>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</si>
  <si>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</si>
  <si>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</si>
  <si>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</si>
  <si>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</si>
  <si>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</si>
  <si>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</si>
  <si>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</si>
  <si>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</si>
  <si>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연 누적 합계</t>
  </si>
  <si>
    <t>월 평균</t>
  </si>
  <si>
    <t>수입 유형</t>
  </si>
  <si>
    <t>지출</t>
  </si>
  <si>
    <t>수입</t>
  </si>
  <si>
    <t>사용 가능 현금</t>
  </si>
  <si>
    <t>수입 1</t>
  </si>
  <si>
    <t>수입 2</t>
  </si>
  <si>
    <t>기타 수입</t>
  </si>
  <si>
    <t>주거비</t>
  </si>
  <si>
    <t>식비</t>
  </si>
  <si>
    <t>차량 할부금 1</t>
  </si>
  <si>
    <t>차량 할부금 2</t>
  </si>
  <si>
    <t>신용 카드 1</t>
  </si>
  <si>
    <t>신용 카드 2</t>
  </si>
  <si>
    <t>보험료</t>
  </si>
  <si>
    <t>전화비</t>
  </si>
  <si>
    <t>휴대폰</t>
  </si>
  <si>
    <t>케이블 TV</t>
  </si>
  <si>
    <t>인터넷</t>
  </si>
  <si>
    <t>전기</t>
  </si>
  <si>
    <t>수도</t>
  </si>
  <si>
    <t>주유비</t>
  </si>
  <si>
    <t>여가비</t>
  </si>
  <si>
    <t>수업료</t>
  </si>
  <si>
    <t>저축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</si>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</sst>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"/>
    <numFmt numFmtId="177" formatCode="&quot;₩&quot;#,##0_);[Red]\(&quot;₩&quot;#,##0\)"/>
  </numFmts>
  <fonts count="12" x14ac:knownFonts="1">
    <font>
      <sz val="10"/>
      <color theme="3"/>
      <name val="맑은 고딕"/>
      <family val="3"/>
      <charset val="129"/>
    </font>
    <font>
      <sz val="11"/>
      <color theme="1"/>
      <name val="Segoe UI"/>
      <family val="2"/>
      <scheme val="minor"/>
    </font>
    <font>
      <sz val="8"/>
      <name val="돋움"/>
      <family val="3"/>
      <charset val="129"/>
      <scheme val="minor"/>
    </font>
    <font>
      <b/>
      <sz val="10"/>
      <color theme="2"/>
      <name val="맑은 고딕"/>
      <family val="3"/>
      <charset val="129"/>
    </font>
    <font>
      <sz val="11"/>
      <color rgb="FF7F7F7F"/>
      <name val="맑은 고딕"/>
      <family val="2"/>
      <charset val="129"/>
    </font>
    <font>
      <b/>
      <sz val="11"/>
      <color theme="0" tint="-0.34998626667073579"/>
      <name val="맑은 고딕"/>
      <family val="3"/>
      <charset val="129"/>
    </font>
    <font>
      <sz val="72"/>
      <color theme="2"/>
      <name val="맑은 고딕"/>
      <family val="3"/>
      <charset val="129"/>
    </font>
    <font>
      <b/>
      <sz val="26"/>
      <color theme="2"/>
      <name val="맑은 고딕"/>
      <family val="3"/>
      <charset val="129"/>
    </font>
    <font>
      <b/>
      <sz val="14"/>
      <color theme="2"/>
      <name val="맑은 고딕"/>
      <family val="3"/>
      <charset val="129"/>
    </font>
    <font>
      <sz val="10"/>
      <color theme="0" tint="-0.34998626667073579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5"/>
      <color theme="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>
      <alignment vertical="center"/>
    </xf>
    <xf numFmtId="0" fontId="7" fillId="4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76" fontId="0" fillId="8" borderId="0" xfId="0" applyNumberFormat="1" applyFont="1" applyFill="1">
      <alignment vertical="center"/>
    </xf>
    <xf numFmtId="176" fontId="0" fillId="8" borderId="0" xfId="0" applyNumberFormat="1" applyFont="1" applyFill="1" applyAlignment="1">
      <alignment horizontal="right" vertical="center" indent="3"/>
    </xf>
    <xf numFmtId="177" fontId="0" fillId="8" borderId="0" xfId="0" applyNumberFormat="1" applyFont="1" applyFill="1">
      <alignment vertical="center"/>
    </xf>
    <xf numFmtId="177" fontId="0" fillId="8" borderId="0" xfId="0" applyNumberFormat="1" applyFont="1" applyFill="1" applyAlignment="1">
      <alignment horizontal="right" vertical="center" indent="3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 indent="3"/>
    </xf>
    <xf numFmtId="177" fontId="0" fillId="0" borderId="0" xfId="0" applyNumberFormat="1" applyFont="1" applyFill="1">
      <alignment vertical="center"/>
    </xf>
    <xf numFmtId="177" fontId="0" fillId="0" borderId="0" xfId="0" applyNumberFormat="1" applyFont="1" applyFill="1" applyAlignment="1">
      <alignment horizontal="right" vertical="center" indent="3"/>
    </xf>
    <xf numFmtId="0" fontId="3" fillId="6" borderId="0" xfId="0" applyNumberFormat="1" applyFont="1" applyFill="1" applyAlignment="1">
      <alignment horizontal="left" vertical="top" indent="1"/>
    </xf>
    <xf numFmtId="0" fontId="3" fillId="4" borderId="0" xfId="0" applyNumberFormat="1" applyFont="1" applyFill="1" applyAlignment="1">
      <alignment horizontal="right" vertical="center"/>
    </xf>
    <xf numFmtId="0" fontId="3" fillId="4" borderId="0" xfId="0" applyNumberFormat="1" applyFont="1" applyFill="1" applyAlignment="1">
      <alignment horizontal="right" vertical="center" indent="3"/>
    </xf>
    <xf numFmtId="0" fontId="0" fillId="3" borderId="0" xfId="0" applyFont="1" applyFill="1">
      <alignment vertical="center"/>
    </xf>
    <xf numFmtId="0" fontId="0" fillId="3" borderId="0" xfId="0" applyNumberFormat="1" applyFont="1" applyFill="1">
      <alignment vertical="center"/>
    </xf>
    <xf numFmtId="0" fontId="0" fillId="3" borderId="0" xfId="0" applyNumberFormat="1" applyFont="1" applyFill="1" applyAlignment="1">
      <alignment vertical="center"/>
    </xf>
    <xf numFmtId="0" fontId="10" fillId="3" borderId="0" xfId="2" applyFont="1" applyFill="1"/>
    <xf numFmtId="0" fontId="0" fillId="5" borderId="0" xfId="0" applyNumberFormat="1" applyFont="1" applyFill="1">
      <alignment vertical="center"/>
    </xf>
    <xf numFmtId="0" fontId="10" fillId="5" borderId="0" xfId="2" applyNumberFormat="1" applyFont="1" applyFill="1"/>
    <xf numFmtId="0" fontId="0" fillId="5" borderId="0" xfId="0" applyNumberFormat="1" applyFont="1" applyFill="1" applyAlignment="1">
      <alignment vertical="center"/>
    </xf>
    <xf numFmtId="0" fontId="11" fillId="7" borderId="0" xfId="3" applyNumberFormat="1" applyFont="1" applyFill="1" applyAlignment="1">
      <alignment vertical="center"/>
    </xf>
    <xf numFmtId="0" fontId="7" fillId="7" borderId="0" xfId="1" applyNumberFormat="1" applyFont="1" applyFill="1" applyBorder="1" applyAlignment="1">
      <alignment vertical="center" wrapText="1"/>
    </xf>
    <xf numFmtId="0" fontId="10" fillId="7" borderId="0" xfId="2" applyNumberFormat="1" applyFont="1" applyFill="1"/>
    <xf numFmtId="0" fontId="0" fillId="7" borderId="0" xfId="0" applyNumberFormat="1" applyFont="1" applyFill="1">
      <alignment vertical="center"/>
    </xf>
    <xf numFmtId="0" fontId="0" fillId="7" borderId="0" xfId="0" applyNumberFormat="1" applyFont="1" applyFill="1" applyAlignment="1">
      <alignment vertical="center"/>
    </xf>
    <xf numFmtId="0" fontId="8" fillId="7" borderId="0" xfId="4" applyNumberFormat="1" applyFont="1" applyFill="1" applyAlignment="1">
      <alignment horizontal="left" vertical="center" wrapText="1" indent="1"/>
    </xf>
    <xf numFmtId="0" fontId="10" fillId="7" borderId="0" xfId="2" applyNumberFormat="1" applyFont="1" applyFill="1" applyAlignment="1">
      <alignment vertical="center"/>
    </xf>
    <xf numFmtId="0" fontId="10" fillId="7" borderId="0" xfId="2" applyNumberFormat="1" applyFont="1" applyFill="1" applyAlignment="1">
      <alignment horizontal="center" vertical="center"/>
    </xf>
    <xf numFmtId="0" fontId="8" fillId="5" borderId="0" xfId="4" applyNumberFormat="1" applyFont="1" applyFill="1" applyAlignment="1">
      <alignment horizontal="left" vertical="center" wrapText="1" indent="1"/>
    </xf>
    <xf numFmtId="0" fontId="10" fillId="5" borderId="0" xfId="2" applyFont="1" applyFill="1"/>
    <xf numFmtId="176" fontId="10" fillId="8" borderId="0" xfId="2" applyNumberFormat="1" applyFont="1" applyFill="1"/>
    <xf numFmtId="176" fontId="10" fillId="8" borderId="0" xfId="2" applyNumberFormat="1" applyFont="1" applyFill="1" applyAlignment="1">
      <alignment horizontal="right" vertical="center" indent="3"/>
    </xf>
    <xf numFmtId="0" fontId="0" fillId="3" borderId="0" xfId="0" applyFont="1" applyFill="1" applyAlignment="1">
      <alignment horizontal="left" vertical="center" indent="1"/>
    </xf>
    <xf numFmtId="0" fontId="10" fillId="3" borderId="0" xfId="2" applyFont="1" applyFill="1" applyAlignment="1">
      <alignment horizontal="left" vertical="center" indent="1"/>
    </xf>
    <xf numFmtId="0" fontId="0" fillId="5" borderId="0" xfId="0" applyFont="1" applyFill="1" applyAlignment="1"/>
    <xf numFmtId="176" fontId="0" fillId="8" borderId="0" xfId="0" applyNumberFormat="1" applyFont="1" applyFill="1" applyAlignment="1"/>
    <xf numFmtId="0" fontId="0" fillId="8" borderId="0" xfId="0" applyFont="1" applyFill="1">
      <alignment vertical="center"/>
    </xf>
    <xf numFmtId="0" fontId="6" fillId="4" borderId="0" xfId="3" applyNumberFormat="1" applyFont="1" applyAlignment="1">
      <alignment horizontal="left" vertical="center" indent="1"/>
    </xf>
    <xf numFmtId="0" fontId="7" fillId="5" borderId="0" xfId="1" applyNumberFormat="1" applyFont="1" applyFill="1" applyBorder="1" applyAlignment="1">
      <alignment vertical="center" wrapText="1"/>
    </xf>
  </cellXfs>
  <cellStyles count="9">
    <cellStyle name="20% - 강조색1" xfId="2" builtinId="30"/>
    <cellStyle name="설명 텍스트" xfId="8" builtinId="53" customBuiltin="1"/>
    <cellStyle name="요약" xfId="7" builtinId="25" customBuiltin="1"/>
    <cellStyle name="제목" xfId="3" builtinId="15" customBuiltin="1"/>
    <cellStyle name="제목 1" xfId="1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표준" xfId="0" builtinId="0" customBuiltin="1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7" formatCode="&quot;₩&quot;#,##0_);[Red]\(&quot;₩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178" formatCode="g/&quot;표&quot;&quot;준&quot;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맑은 고딕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g/&quot;표&quot;&quot;준&quot;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&quot;₩&quot;#,##0_);[Red]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g/&quot;표&quot;&quot;준&quot;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맑은 고딕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가족 예산" defaultPivotStyle="PivotStyleMedium4">
    <tableStyle name="가족 예산" pivot="0" count="3">
      <tableStyleElement type="wholeTable" dxfId="85"/>
      <tableStyleElement type="headerRow" dxfId="84"/>
      <tableStyleElement type="firstHeaderCell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'가족 예산'!$B$10</c:f>
              <c:strCache>
                <c:ptCount val="1"/>
                <c:pt idx="0">
                  <c:v>사용 가능 현금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'가족 예산'!$C$7:$N$7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'가족 예산'!$C$10:$N$10</c:f>
              <c:numCache>
                <c:formatCode>"₩"#,##0_);[Red]\("₩"#,##0\)</c:formatCode>
                <c:ptCount val="12"/>
                <c:pt idx="0">
                  <c:v>820000</c:v>
                </c:pt>
                <c:pt idx="1">
                  <c:v>1177000</c:v>
                </c:pt>
                <c:pt idx="2">
                  <c:v>774000</c:v>
                </c:pt>
                <c:pt idx="3">
                  <c:v>1035000</c:v>
                </c:pt>
                <c:pt idx="4">
                  <c:v>981000</c:v>
                </c:pt>
                <c:pt idx="5">
                  <c:v>1034000</c:v>
                </c:pt>
                <c:pt idx="6">
                  <c:v>675000</c:v>
                </c:pt>
                <c:pt idx="7">
                  <c:v>781000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8528"/>
        <c:axId val="149109088"/>
      </c:lineChart>
      <c:catAx>
        <c:axId val="14910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109088"/>
        <c:crosses val="autoZero"/>
        <c:auto val="1"/>
        <c:lblAlgn val="ctr"/>
        <c:lblOffset val="100"/>
        <c:noMultiLvlLbl val="0"/>
      </c:catAx>
      <c:valAx>
        <c:axId val="149109088"/>
        <c:scaling>
          <c:orientation val="minMax"/>
        </c:scaling>
        <c:delete val="1"/>
        <c:axPos val="l"/>
        <c:numFmt formatCode="&quot;₩&quot;#,##0_);[Red]\(&quot;₩&quot;#,##0\)" sourceLinked="1"/>
        <c:majorTickMark val="none"/>
        <c:minorTickMark val="none"/>
        <c:tickLblPos val="nextTo"/>
        <c:crossAx val="14910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15</xdr:col>
      <xdr:colOff>1590675</xdr:colOff>
      <xdr:row>2</xdr:row>
      <xdr:rowOff>0</xdr:rowOff>
    </xdr:to>
    <xdr:pic>
      <xdr:nvPicPr>
        <xdr:cNvPr id="4" name="그림 3" descr="커피잔, 계산기, 랩톱, 종이에 적고 있는 사람 사람의 손과 커피잔, 랩톱의 아래쪽 부분이 잘려진 이미지" title="서식 파일 머리글 아트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82" dataDxfId="81" totalsRowDxfId="80">
  <tableColumns count="15">
    <tableColumn id="1" name="수입 유형" totalsRowLabel="TOTAL INCOME" dataDxfId="79" totalsRowDxfId="78"/>
    <tableColumn id="2" name="1월" totalsRowFunction="sum" dataDxfId="77" totalsRowDxfId="76"/>
    <tableColumn id="3" name="2월" totalsRowFunction="sum" dataDxfId="75" totalsRowDxfId="74"/>
    <tableColumn id="4" name="3월" totalsRowFunction="sum" dataDxfId="73" totalsRowDxfId="72"/>
    <tableColumn id="5" name="4월" totalsRowFunction="sum" dataDxfId="71" totalsRowDxfId="70"/>
    <tableColumn id="6" name="5월" totalsRowFunction="sum" dataDxfId="69" totalsRowDxfId="68"/>
    <tableColumn id="7" name="6월" totalsRowFunction="sum" dataDxfId="67" totalsRowDxfId="66"/>
    <tableColumn id="8" name="7월" totalsRowFunction="sum" dataDxfId="65" totalsRowDxfId="64"/>
    <tableColumn id="9" name="8월" totalsRowFunction="sum" dataDxfId="63" totalsRowDxfId="62"/>
    <tableColumn id="10" name="9월" totalsRowFunction="sum" dataDxfId="61" totalsRowDxfId="60"/>
    <tableColumn id="11" name="10월" totalsRowFunction="sum" dataDxfId="59" totalsRowDxfId="58"/>
    <tableColumn id="12" name="11월" totalsRowFunction="sum" dataDxfId="57" totalsRowDxfId="56"/>
    <tableColumn id="13" name="12월" totalsRowFunction="sum" dataDxfId="55" totalsRowDxfId="54"/>
    <tableColumn id="14" name="연 누적 합계" totalsRowFunction="sum" dataDxfId="53" totalsRowDxfId="52">
      <calculatedColumnFormula>SUM(tblIncome[[#This Row],[1월]:[12월]])</calculatedColumnFormula>
    </tableColumn>
    <tableColumn id="15" name="월 평균" dataDxfId="51" totalsRowDxfId="50">
      <calculatedColumnFormula>IFERROR(AVERAGE(tblIncome[[#This Row],[1월]:[12월]]),"")</calculatedColumnFormula>
    </tableColumn>
  </tableColumns>
  <tableStyleInfo name="가족 예산" showFirstColumn="1" showLastColumn="0" showRowStripes="1" showColumnStripes="0"/>
  <extLst>
    <ext xmlns:x14="http://schemas.microsoft.com/office/spreadsheetml/2009/9/main" uri="{504A1905-F514-4f6f-8877-14C23A59335A}">
      <x14:table altText="월간 수입" altTextSummary="월별 수입을 유형별로 요약합니다."/>
    </ext>
  </extLst>
</table>
</file>

<file path=xl/tables/table2.xml><?xml version="1.0" encoding="utf-8"?>
<table xmlns="http://schemas.openxmlformats.org/spreadsheetml/2006/main" id="2" name="tblExpenses" displayName="tblExpenses" ref="B17:P35" headerRowDxfId="49" dataDxfId="48" totalsRowDxfId="47">
  <tableColumns count="15">
    <tableColumn id="1" name="지출" totalsRowLabel="TOTAL EXPENSES" dataDxfId="46" totalsRowDxfId="45"/>
    <tableColumn id="2" name="1월" totalsRowFunction="sum" dataDxfId="44" totalsRowDxfId="43"/>
    <tableColumn id="3" name="2월" totalsRowFunction="sum" dataDxfId="42" totalsRowDxfId="41"/>
    <tableColumn id="4" name="3월" totalsRowFunction="sum" dataDxfId="40" totalsRowDxfId="39"/>
    <tableColumn id="5" name="4월" totalsRowFunction="sum" dataDxfId="38" totalsRowDxfId="37"/>
    <tableColumn id="6" name="5월" totalsRowFunction="sum" dataDxfId="36" totalsRowDxfId="35"/>
    <tableColumn id="7" name="6월" totalsRowFunction="sum" dataDxfId="34" totalsRowDxfId="33"/>
    <tableColumn id="8" name="7월" totalsRowFunction="sum" dataDxfId="32" totalsRowDxfId="31"/>
    <tableColumn id="9" name="8월" totalsRowFunction="sum" dataDxfId="30" totalsRowDxfId="29"/>
    <tableColumn id="10" name="9월" totalsRowFunction="sum" dataDxfId="28" totalsRowDxfId="27"/>
    <tableColumn id="11" name="10월" totalsRowFunction="sum" dataDxfId="26" totalsRowDxfId="25"/>
    <tableColumn id="12" name="11월" totalsRowFunction="sum" dataDxfId="24" totalsRowDxfId="23"/>
    <tableColumn id="13" name="12월" totalsRowFunction="sum" dataDxfId="22" totalsRowDxfId="21"/>
    <tableColumn id="14" name="연 누적 합계" totalsRowFunction="sum" dataDxfId="20" totalsRowDxfId="19">
      <calculatedColumnFormula>SUM(tblExpenses[[#This Row],[1월]:[12월]])</calculatedColumnFormula>
    </tableColumn>
    <tableColumn id="15" name="월 평균" totalsRowFunction="sum" dataDxfId="18" totalsRowDxfId="17">
      <calculatedColumnFormula>IFERROR(AVERAGE(tblExpenses[[#This Row],[1월]:[12월]]),"")</calculatedColumnFormula>
    </tableColumn>
  </tableColumns>
  <tableStyleInfo name="가족 예산" showFirstColumn="1" showLastColumn="0" showRowStripes="1" showColumnStripes="0"/>
  <extLst>
    <ext xmlns:x14="http://schemas.microsoft.com/office/spreadsheetml/2009/9/main" uri="{504A1905-F514-4f6f-8877-14C23A59335A}">
      <x14:table altText="월간 지출" altTextSummary="월별 지출을 요약합니다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요약" dataDxfId="14"/>
    <tableColumn id="2" name="1월" dataDxfId="13"/>
    <tableColumn id="3" name="2월" dataDxfId="12"/>
    <tableColumn id="4" name="3월" dataDxfId="11"/>
    <tableColumn id="5" name="4월" dataDxfId="10"/>
    <tableColumn id="6" name="5월" dataDxfId="9"/>
    <tableColumn id="7" name="6월" dataDxfId="8"/>
    <tableColumn id="8" name="7월" dataDxfId="7"/>
    <tableColumn id="9" name="8월" dataDxfId="6"/>
    <tableColumn id="10" name="9월" dataDxfId="5"/>
    <tableColumn id="11" name="10월" dataDxfId="4"/>
    <tableColumn id="12" name="11월" dataDxfId="3"/>
    <tableColumn id="13" name="12월" dataDxfId="2"/>
    <tableColumn id="14" name="연 누적 합계" dataDxfId="1">
      <calculatedColumnFormula>SUM(C8:N8)</calculatedColumnFormula>
    </tableColumn>
    <tableColumn id="15" name="월 평균" dataDxfId="0">
      <calculatedColumnFormula>IFERROR(AVERAGE(C8:N8),"")</calculatedColumnFormula>
    </tableColumn>
  </tableColumns>
  <tableStyleInfo name="가족 예산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2068"/>
  <sheetViews>
    <sheetView showGridLines="0" tabSelected="1" zoomScaleNormal="100" workbookViewId="0"/>
  </sheetViews>
  <sheetFormatPr defaultRowHeight="21" customHeight="1" x14ac:dyDescent="0.25"/>
  <cols>
    <col min="1" max="1" width="2.5703125" style="17" customWidth="1"/>
    <col min="2" max="2" width="19" style="40" customWidth="1"/>
    <col min="3" max="10" width="13.28515625" style="6" customWidth="1"/>
    <col min="11" max="14" width="11.85546875" style="6" customWidth="1"/>
    <col min="15" max="15" width="16.7109375" style="6" customWidth="1"/>
    <col min="16" max="16" width="29.5703125" style="7" customWidth="1"/>
    <col min="17" max="17" width="2.5703125" style="17" customWidth="1"/>
    <col min="18" max="16384" width="9.140625" style="17"/>
  </cols>
  <sheetData>
    <row r="1" spans="1:17" ht="13.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7" ht="141" customHeight="1" x14ac:dyDescent="0.3">
      <c r="A2" s="20"/>
      <c r="B2" s="41" t="s">
        <v>1</v>
      </c>
      <c r="C2" s="41"/>
      <c r="D2" s="41"/>
      <c r="E2" s="42" t="s">
        <v>2</v>
      </c>
      <c r="F2" s="42"/>
      <c r="G2" s="21"/>
      <c r="H2" s="22"/>
      <c r="I2" s="22"/>
      <c r="J2" s="22"/>
      <c r="K2" s="21"/>
      <c r="L2" s="21"/>
      <c r="M2" s="22"/>
      <c r="N2" s="21"/>
      <c r="O2" s="21"/>
      <c r="P2" s="23"/>
      <c r="Q2" s="17" t="s">
        <v>0</v>
      </c>
    </row>
    <row r="3" spans="1:17" ht="15.75" customHeight="1" x14ac:dyDescent="0.3">
      <c r="A3" s="20"/>
      <c r="B3" s="24"/>
      <c r="C3" s="24"/>
      <c r="D3" s="25"/>
      <c r="E3" s="25"/>
      <c r="F3" s="26"/>
      <c r="G3" s="27"/>
      <c r="H3" s="26"/>
      <c r="I3" s="26"/>
      <c r="J3" s="26"/>
      <c r="K3" s="27"/>
      <c r="L3" s="27"/>
      <c r="M3" s="26"/>
      <c r="N3" s="27"/>
      <c r="O3" s="27"/>
      <c r="P3" s="28"/>
    </row>
    <row r="4" spans="1:17" ht="67.5" customHeight="1" x14ac:dyDescent="0.3">
      <c r="A4" s="20"/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6"/>
      <c r="P4" s="30"/>
    </row>
    <row r="5" spans="1:17" ht="16.5" customHeight="1" x14ac:dyDescent="0.3">
      <c r="A5" s="20"/>
      <c r="B5" s="2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6"/>
      <c r="P5" s="30"/>
    </row>
    <row r="6" spans="1:17" ht="9" customHeight="1" x14ac:dyDescent="0.3">
      <c r="A6" s="20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6"/>
      <c r="P6" s="30"/>
    </row>
    <row r="7" spans="1:17" ht="21" customHeight="1" x14ac:dyDescent="0.3">
      <c r="A7" s="20"/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6" t="s">
        <v>18</v>
      </c>
    </row>
    <row r="8" spans="1:17" ht="21" customHeight="1" x14ac:dyDescent="0.3">
      <c r="A8" s="20"/>
      <c r="B8" s="5" t="s">
        <v>21</v>
      </c>
      <c r="C8" s="8">
        <f>IF(COUNT(tblIncome[1월])=0,"",SUM(tblIncome[1월]))</f>
        <v>4775000</v>
      </c>
      <c r="D8" s="8">
        <f>IF(COUNT(tblIncome[2월])=0,"",SUM(tblIncome[2월]))</f>
        <v>5213000</v>
      </c>
      <c r="E8" s="8">
        <f>IF(COUNT(tblIncome[3월])=0,"",SUM(tblIncome[3월]))</f>
        <v>4821000</v>
      </c>
      <c r="F8" s="8">
        <f>IF(COUNT(tblIncome[4월])=0,"",SUM(tblIncome[4월]))</f>
        <v>5088000</v>
      </c>
      <c r="G8" s="8">
        <f>IF(COUNT(tblIncome[5월])=0,"",SUM(tblIncome[5월]))</f>
        <v>4963000</v>
      </c>
      <c r="H8" s="8">
        <f>IF(COUNT(tblIncome[6월])=0,"",SUM(tblIncome[6월]))</f>
        <v>5094000</v>
      </c>
      <c r="I8" s="8">
        <f>IF(COUNT(tblIncome[7월])=0,"",SUM(tblIncome[7월]))</f>
        <v>4957000</v>
      </c>
      <c r="J8" s="8">
        <f>IF(COUNT(tblIncome[8월])=0,"",SUM(tblIncome[8월]))</f>
        <v>5008000</v>
      </c>
      <c r="K8" s="8" t="str">
        <f>IF(COUNT(tblIncome[9월])=0,"",SUM(tblIncome[9월]))</f>
        <v/>
      </c>
      <c r="L8" s="8" t="str">
        <f>IF(COUNT(tblIncome[10월])=0,"",SUM(tblIncome[10월]))</f>
        <v/>
      </c>
      <c r="M8" s="8" t="str">
        <f>IF(COUNT(tblIncome[11월])=0,"",SUM(tblIncome[11월]))</f>
        <v/>
      </c>
      <c r="N8" s="8" t="str">
        <f>IF(COUNT(tblIncome[12월])=0,"",SUM(tblIncome[12월]))</f>
        <v/>
      </c>
      <c r="O8" s="8">
        <f>SUM(C8:N8)</f>
        <v>39919000</v>
      </c>
      <c r="P8" s="9">
        <f>IFERROR(AVERAGE(C8:N8),"")</f>
        <v>4989875</v>
      </c>
    </row>
    <row r="9" spans="1:17" ht="21" customHeight="1" x14ac:dyDescent="0.3">
      <c r="A9" s="20"/>
      <c r="B9" s="5" t="s">
        <v>20</v>
      </c>
      <c r="C9" s="8">
        <f>IF(COUNT(tblExpenses[1월])=0,"",SUM(tblExpenses[1월]))</f>
        <v>3955000</v>
      </c>
      <c r="D9" s="8">
        <f>IF(COUNT(tblExpenses[2월])=0,"",SUM(tblExpenses[2월]))</f>
        <v>4036000</v>
      </c>
      <c r="E9" s="8">
        <f>IF(COUNT(tblExpenses[3월])=0,"",SUM(tblExpenses[3월]))</f>
        <v>4047000</v>
      </c>
      <c r="F9" s="8">
        <f>IF(COUNT(tblExpenses[4월])=0,"",SUM(tblExpenses[4월]))</f>
        <v>4053000</v>
      </c>
      <c r="G9" s="8">
        <f>IF(COUNT(tblExpenses[5월])=0,"",SUM(tblExpenses[5월]))</f>
        <v>3982000</v>
      </c>
      <c r="H9" s="8">
        <f>IF(COUNT(tblExpenses[6월])=0,"",SUM(tblExpenses[6월]))</f>
        <v>4060000</v>
      </c>
      <c r="I9" s="8">
        <f>IF(COUNT(tblExpenses[7월])=0,"",SUM(tblExpenses[7월]))</f>
        <v>4282000</v>
      </c>
      <c r="J9" s="8">
        <f>IF(COUNT(tblExpenses[8월])=0,"",SUM(tblExpenses[8월]))</f>
        <v>4227000</v>
      </c>
      <c r="K9" s="8" t="str">
        <f>IF(COUNT(tblExpenses[9월])=0,"",SUM(tblExpenses[9월]))</f>
        <v/>
      </c>
      <c r="L9" s="8" t="str">
        <f>IF(COUNT(tblExpenses[10월])=0,"",SUM(tblExpenses[10월]))</f>
        <v/>
      </c>
      <c r="M9" s="8" t="str">
        <f>IF(COUNT(tblExpenses[11월])=0,"",SUM(tblExpenses[11월]))</f>
        <v/>
      </c>
      <c r="N9" s="8" t="str">
        <f>IF(COUNT(tblExpenses[12월])=0,"",SUM(tblExpenses[12월]))</f>
        <v/>
      </c>
      <c r="O9" s="8">
        <f t="shared" ref="O9:O10" si="0">SUM(C9:N9)</f>
        <v>32642000</v>
      </c>
      <c r="P9" s="9">
        <f t="shared" ref="P9:P10" si="1">IFERROR(AVERAGE(C9:N9),"")</f>
        <v>4080250</v>
      </c>
    </row>
    <row r="10" spans="1:17" ht="21" customHeight="1" x14ac:dyDescent="0.3">
      <c r="A10" s="20"/>
      <c r="B10" s="5" t="s">
        <v>22</v>
      </c>
      <c r="C10" s="8">
        <f>IFERROR(IF(COUNT(tblIncome[1월])=0,"",C8-C9),"")</f>
        <v>820000</v>
      </c>
      <c r="D10" s="8">
        <f>IFERROR(IF(COUNT(tblIncome[2월])=0,"",D8-D9),"")</f>
        <v>1177000</v>
      </c>
      <c r="E10" s="8">
        <f>IFERROR(IF(COUNT(tblIncome[3월])=0,"",E8-E9),"")</f>
        <v>774000</v>
      </c>
      <c r="F10" s="8">
        <f>IFERROR(IF(COUNT(tblIncome[4월])=0,"",F8-F9),"")</f>
        <v>1035000</v>
      </c>
      <c r="G10" s="8">
        <f>IFERROR(IF(COUNT(tblIncome[5월])=0,"",G8-G9),"")</f>
        <v>981000</v>
      </c>
      <c r="H10" s="8">
        <f>IFERROR(IF(COUNT(tblIncome[6월])=0,"",H8-H9),"")</f>
        <v>1034000</v>
      </c>
      <c r="I10" s="8">
        <f>IFERROR(IF(COUNT(tblIncome[7월])=0,"",I8-I9),"")</f>
        <v>675000</v>
      </c>
      <c r="J10" s="8">
        <f>IFERROR(IF(COUNT(tblIncome[8월])=0,"",J8-J9),"")</f>
        <v>781000</v>
      </c>
      <c r="K10" s="8" t="str">
        <f>IFERROR(IF(COUNT(tblIncome[9월])=0,"",K8-K9),"")</f>
        <v/>
      </c>
      <c r="L10" s="8" t="str">
        <f>IFERROR(IF(COUNT(tblIncome[10월])=0,"",L8-L9),"")</f>
        <v/>
      </c>
      <c r="M10" s="8" t="str">
        <f>IFERROR(IF(COUNT(tblIncome[11월])=0,"",M8-M9),"")</f>
        <v/>
      </c>
      <c r="N10" s="8" t="str">
        <f>IFERROR(IF(COUNT(tblIncome[12월])=0,"",N8-N9),"")</f>
        <v/>
      </c>
      <c r="O10" s="8">
        <f t="shared" si="0"/>
        <v>7277000</v>
      </c>
      <c r="P10" s="9">
        <f t="shared" si="1"/>
        <v>909625</v>
      </c>
    </row>
    <row r="11" spans="1:17" ht="9" customHeight="1" x14ac:dyDescent="0.3">
      <c r="A11" s="20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7" s="36" customFormat="1" ht="21" customHeight="1" x14ac:dyDescent="0.25">
      <c r="B12" s="2" t="s">
        <v>19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4" t="s">
        <v>18</v>
      </c>
    </row>
    <row r="13" spans="1:17" s="36" customFormat="1" ht="21" customHeight="1" x14ac:dyDescent="0.25">
      <c r="A13" s="37"/>
      <c r="B13" s="1" t="s">
        <v>23</v>
      </c>
      <c r="C13" s="10">
        <v>4000000</v>
      </c>
      <c r="D13" s="10">
        <v>4410000</v>
      </c>
      <c r="E13" s="10">
        <v>4019000</v>
      </c>
      <c r="F13" s="10">
        <v>4263000</v>
      </c>
      <c r="G13" s="10">
        <v>4123000</v>
      </c>
      <c r="H13" s="10">
        <v>4308000</v>
      </c>
      <c r="I13" s="10">
        <v>4162000</v>
      </c>
      <c r="J13" s="10">
        <v>4165000</v>
      </c>
      <c r="K13" s="10"/>
      <c r="L13" s="10"/>
      <c r="M13" s="10"/>
      <c r="N13" s="10"/>
      <c r="O13" s="10">
        <f>SUM(tblIncome[[#This Row],[1월]:[12월]])</f>
        <v>33450000</v>
      </c>
      <c r="P13" s="11">
        <f>IFERROR(AVERAGE(tblIncome[[#This Row],[1월]:[12월]]),"")</f>
        <v>4181250</v>
      </c>
    </row>
    <row r="14" spans="1:17" ht="21" customHeight="1" x14ac:dyDescent="0.3">
      <c r="A14" s="20"/>
      <c r="B14" s="1" t="s">
        <v>24</v>
      </c>
      <c r="C14" s="10">
        <v>275000</v>
      </c>
      <c r="D14" s="10">
        <v>296000</v>
      </c>
      <c r="E14" s="10">
        <v>251000</v>
      </c>
      <c r="F14" s="10">
        <v>269000</v>
      </c>
      <c r="G14" s="10">
        <v>252000</v>
      </c>
      <c r="H14" s="10">
        <v>252000</v>
      </c>
      <c r="I14" s="10">
        <v>262000</v>
      </c>
      <c r="J14" s="10">
        <v>258000</v>
      </c>
      <c r="K14" s="10"/>
      <c r="L14" s="10"/>
      <c r="M14" s="10"/>
      <c r="N14" s="10"/>
      <c r="O14" s="10">
        <f>SUM(tblIncome[[#This Row],[1월]:[12월]])</f>
        <v>2115000</v>
      </c>
      <c r="P14" s="11">
        <f>IFERROR(AVERAGE(tblIncome[[#This Row],[1월]:[12월]]),"")</f>
        <v>264375</v>
      </c>
    </row>
    <row r="15" spans="1:17" ht="21" customHeight="1" x14ac:dyDescent="0.3">
      <c r="A15" s="20"/>
      <c r="B15" s="1" t="s">
        <v>25</v>
      </c>
      <c r="C15" s="10">
        <v>500000</v>
      </c>
      <c r="D15" s="10">
        <v>507000</v>
      </c>
      <c r="E15" s="10">
        <v>551000</v>
      </c>
      <c r="F15" s="10">
        <v>556000</v>
      </c>
      <c r="G15" s="10">
        <v>588000</v>
      </c>
      <c r="H15" s="10">
        <v>534000</v>
      </c>
      <c r="I15" s="10">
        <v>533000</v>
      </c>
      <c r="J15" s="10">
        <v>585000</v>
      </c>
      <c r="K15" s="10"/>
      <c r="L15" s="10"/>
      <c r="M15" s="10"/>
      <c r="N15" s="10"/>
      <c r="O15" s="10">
        <f>SUM(tblIncome[[#This Row],[1월]:[12월]])</f>
        <v>4354000</v>
      </c>
      <c r="P15" s="11">
        <f>IFERROR(AVERAGE(tblIncome[[#This Row],[1월]:[12월]]),"")</f>
        <v>544250</v>
      </c>
    </row>
    <row r="16" spans="1:17" ht="9" customHeight="1" x14ac:dyDescent="0.3">
      <c r="A16" s="20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6" ht="21" customHeight="1" x14ac:dyDescent="0.3">
      <c r="A17" s="20"/>
      <c r="B17" s="2" t="s">
        <v>20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11</v>
      </c>
      <c r="J17" s="3" t="s">
        <v>12</v>
      </c>
      <c r="K17" s="3" t="s">
        <v>13</v>
      </c>
      <c r="L17" s="3" t="s">
        <v>14</v>
      </c>
      <c r="M17" s="3" t="s">
        <v>15</v>
      </c>
      <c r="N17" s="3" t="s">
        <v>16</v>
      </c>
      <c r="O17" s="3" t="s">
        <v>17</v>
      </c>
      <c r="P17" s="4" t="s">
        <v>18</v>
      </c>
    </row>
    <row r="18" spans="1:16" ht="21" customHeight="1" x14ac:dyDescent="0.3">
      <c r="A18" s="20"/>
      <c r="B18" s="1" t="s">
        <v>26</v>
      </c>
      <c r="C18" s="10">
        <v>1500000</v>
      </c>
      <c r="D18" s="10">
        <v>1500000</v>
      </c>
      <c r="E18" s="10">
        <v>1500000</v>
      </c>
      <c r="F18" s="10">
        <v>1500000</v>
      </c>
      <c r="G18" s="10">
        <v>1500000</v>
      </c>
      <c r="H18" s="10">
        <v>1500000</v>
      </c>
      <c r="I18" s="10">
        <v>1500000</v>
      </c>
      <c r="J18" s="10">
        <v>1500000</v>
      </c>
      <c r="K18" s="10"/>
      <c r="L18" s="10"/>
      <c r="M18" s="10"/>
      <c r="N18" s="10"/>
      <c r="O18" s="10">
        <f>SUM(tblExpenses[[#This Row],[1월]:[12월]])</f>
        <v>12000000</v>
      </c>
      <c r="P18" s="11">
        <f>IFERROR(AVERAGE(tblExpenses[[#This Row],[1월]:[12월]]),"")</f>
        <v>1500000</v>
      </c>
    </row>
    <row r="19" spans="1:16" ht="21" customHeight="1" x14ac:dyDescent="0.3">
      <c r="A19" s="20"/>
      <c r="B19" s="1" t="s">
        <v>27</v>
      </c>
      <c r="C19" s="10">
        <v>250000</v>
      </c>
      <c r="D19" s="10">
        <v>331000</v>
      </c>
      <c r="E19" s="10">
        <v>299000</v>
      </c>
      <c r="F19" s="10">
        <v>333000</v>
      </c>
      <c r="G19" s="10">
        <v>324000</v>
      </c>
      <c r="H19" s="10">
        <v>313000</v>
      </c>
      <c r="I19" s="10">
        <v>338000</v>
      </c>
      <c r="J19" s="10">
        <v>225000</v>
      </c>
      <c r="K19" s="10"/>
      <c r="L19" s="10"/>
      <c r="M19" s="10"/>
      <c r="N19" s="10"/>
      <c r="O19" s="10">
        <f>SUM(tblExpenses[[#This Row],[1월]:[12월]])</f>
        <v>2413000</v>
      </c>
      <c r="P19" s="11">
        <f>IFERROR(AVERAGE(tblExpenses[[#This Row],[1월]:[12월]]),"")</f>
        <v>301625</v>
      </c>
    </row>
    <row r="20" spans="1:16" ht="21" customHeight="1" x14ac:dyDescent="0.3">
      <c r="A20" s="20"/>
      <c r="B20" s="1" t="s">
        <v>28</v>
      </c>
      <c r="C20" s="10">
        <v>345000</v>
      </c>
      <c r="D20" s="10">
        <v>345000</v>
      </c>
      <c r="E20" s="10">
        <v>345000</v>
      </c>
      <c r="F20" s="10">
        <v>345000</v>
      </c>
      <c r="G20" s="10">
        <v>345000</v>
      </c>
      <c r="H20" s="10">
        <v>345000</v>
      </c>
      <c r="I20" s="10">
        <v>345000</v>
      </c>
      <c r="J20" s="10">
        <v>345000</v>
      </c>
      <c r="K20" s="10"/>
      <c r="L20" s="10"/>
      <c r="M20" s="10"/>
      <c r="N20" s="10"/>
      <c r="O20" s="10">
        <f>SUM(tblExpenses[[#This Row],[1월]:[12월]])</f>
        <v>2760000</v>
      </c>
      <c r="P20" s="11">
        <f>IFERROR(AVERAGE(tblExpenses[[#This Row],[1월]:[12월]]),"")</f>
        <v>345000</v>
      </c>
    </row>
    <row r="21" spans="1:16" ht="21" customHeight="1" x14ac:dyDescent="0.3">
      <c r="A21" s="20"/>
      <c r="B21" s="1" t="s">
        <v>29</v>
      </c>
      <c r="C21" s="10">
        <v>285000</v>
      </c>
      <c r="D21" s="10">
        <v>285000</v>
      </c>
      <c r="E21" s="10">
        <v>285000</v>
      </c>
      <c r="F21" s="10">
        <v>285000</v>
      </c>
      <c r="G21" s="10">
        <v>285000</v>
      </c>
      <c r="H21" s="10">
        <v>285000</v>
      </c>
      <c r="I21" s="10">
        <v>285000</v>
      </c>
      <c r="J21" s="10">
        <v>285000</v>
      </c>
      <c r="K21" s="10"/>
      <c r="L21" s="10"/>
      <c r="M21" s="10"/>
      <c r="N21" s="10"/>
      <c r="O21" s="10">
        <f>SUM(tblExpenses[[#This Row],[1월]:[12월]])</f>
        <v>2280000</v>
      </c>
      <c r="P21" s="11">
        <f>IFERROR(AVERAGE(tblExpenses[[#This Row],[1월]:[12월]]),"")</f>
        <v>285000</v>
      </c>
    </row>
    <row r="22" spans="1:16" ht="21" customHeight="1" x14ac:dyDescent="0.3">
      <c r="A22" s="20"/>
      <c r="B22" s="1" t="s">
        <v>30</v>
      </c>
      <c r="C22" s="10">
        <v>45000</v>
      </c>
      <c r="D22" s="10">
        <v>45000</v>
      </c>
      <c r="E22" s="10">
        <v>45000</v>
      </c>
      <c r="F22" s="10">
        <v>45000</v>
      </c>
      <c r="G22" s="10">
        <v>45000</v>
      </c>
      <c r="H22" s="10">
        <v>45000</v>
      </c>
      <c r="I22" s="10">
        <v>45000</v>
      </c>
      <c r="J22" s="10">
        <v>45000</v>
      </c>
      <c r="K22" s="10"/>
      <c r="L22" s="10"/>
      <c r="M22" s="10"/>
      <c r="N22" s="10"/>
      <c r="O22" s="10">
        <f>SUM(tblExpenses[[#This Row],[1월]:[12월]])</f>
        <v>360000</v>
      </c>
      <c r="P22" s="11">
        <f>IFERROR(AVERAGE(tblExpenses[[#This Row],[1월]:[12월]]),"")</f>
        <v>45000</v>
      </c>
    </row>
    <row r="23" spans="1:16" ht="21" customHeight="1" x14ac:dyDescent="0.3">
      <c r="A23" s="20"/>
      <c r="B23" s="1" t="s">
        <v>31</v>
      </c>
      <c r="C23" s="10">
        <v>50000</v>
      </c>
      <c r="D23" s="10">
        <v>50000</v>
      </c>
      <c r="E23" s="10">
        <v>50000</v>
      </c>
      <c r="F23" s="10">
        <v>50000</v>
      </c>
      <c r="G23" s="10">
        <v>50000</v>
      </c>
      <c r="H23" s="10">
        <v>50000</v>
      </c>
      <c r="I23" s="10">
        <v>50000</v>
      </c>
      <c r="J23" s="10">
        <v>50000</v>
      </c>
      <c r="K23" s="10"/>
      <c r="L23" s="10"/>
      <c r="M23" s="10"/>
      <c r="N23" s="10"/>
      <c r="O23" s="10">
        <f>SUM(tblExpenses[[#This Row],[1월]:[12월]])</f>
        <v>400000</v>
      </c>
      <c r="P23" s="11">
        <f>IFERROR(AVERAGE(tblExpenses[[#This Row],[1월]:[12월]]),"")</f>
        <v>50000</v>
      </c>
    </row>
    <row r="24" spans="1:16" ht="21" customHeight="1" x14ac:dyDescent="0.3">
      <c r="A24" s="20"/>
      <c r="B24" s="1" t="s">
        <v>32</v>
      </c>
      <c r="C24" s="10">
        <v>120000</v>
      </c>
      <c r="D24" s="10">
        <v>120000</v>
      </c>
      <c r="E24" s="10">
        <v>120000</v>
      </c>
      <c r="F24" s="10">
        <v>120000</v>
      </c>
      <c r="G24" s="10">
        <v>120000</v>
      </c>
      <c r="H24" s="10">
        <v>120000</v>
      </c>
      <c r="I24" s="10">
        <v>120000</v>
      </c>
      <c r="J24" s="10">
        <v>120000</v>
      </c>
      <c r="K24" s="10"/>
      <c r="L24" s="10"/>
      <c r="M24" s="10"/>
      <c r="N24" s="10"/>
      <c r="O24" s="10">
        <f>SUM(tblExpenses[[#This Row],[1월]:[12월]])</f>
        <v>960000</v>
      </c>
      <c r="P24" s="11">
        <f>IFERROR(AVERAGE(tblExpenses[[#This Row],[1월]:[12월]]),"")</f>
        <v>120000</v>
      </c>
    </row>
    <row r="25" spans="1:16" ht="21" customHeight="1" x14ac:dyDescent="0.3">
      <c r="A25" s="20"/>
      <c r="B25" s="1" t="s">
        <v>33</v>
      </c>
      <c r="C25" s="10">
        <v>50000</v>
      </c>
      <c r="D25" s="10">
        <v>50000</v>
      </c>
      <c r="E25" s="10">
        <v>50000</v>
      </c>
      <c r="F25" s="10">
        <v>50000</v>
      </c>
      <c r="G25" s="10">
        <v>50000</v>
      </c>
      <c r="H25" s="10">
        <v>50000</v>
      </c>
      <c r="I25" s="10">
        <v>50000</v>
      </c>
      <c r="J25" s="10">
        <v>50000</v>
      </c>
      <c r="K25" s="10"/>
      <c r="L25" s="10"/>
      <c r="M25" s="10"/>
      <c r="N25" s="10"/>
      <c r="O25" s="10">
        <f>SUM(tblExpenses[[#This Row],[1월]:[12월]])</f>
        <v>400000</v>
      </c>
      <c r="P25" s="11">
        <f>IFERROR(AVERAGE(tblExpenses[[#This Row],[1월]:[12월]]),"")</f>
        <v>50000</v>
      </c>
    </row>
    <row r="26" spans="1:16" ht="21" customHeight="1" x14ac:dyDescent="0.3">
      <c r="A26" s="20"/>
      <c r="B26" s="1" t="s">
        <v>34</v>
      </c>
      <c r="C26" s="10">
        <v>72000</v>
      </c>
      <c r="D26" s="10">
        <v>70000</v>
      </c>
      <c r="E26" s="10">
        <v>80000</v>
      </c>
      <c r="F26" s="10">
        <v>70000</v>
      </c>
      <c r="G26" s="10">
        <v>75000</v>
      </c>
      <c r="H26" s="10">
        <v>80000</v>
      </c>
      <c r="I26" s="10">
        <v>90000</v>
      </c>
      <c r="J26" s="10">
        <v>73000</v>
      </c>
      <c r="K26" s="10"/>
      <c r="L26" s="10"/>
      <c r="M26" s="10"/>
      <c r="N26" s="10"/>
      <c r="O26" s="10">
        <f>SUM(tblExpenses[[#This Row],[1월]:[12월]])</f>
        <v>610000</v>
      </c>
      <c r="P26" s="11">
        <f>IFERROR(AVERAGE(tblExpenses[[#This Row],[1월]:[12월]]),"")</f>
        <v>76250</v>
      </c>
    </row>
    <row r="27" spans="1:16" ht="21" customHeight="1" x14ac:dyDescent="0.3">
      <c r="A27" s="20"/>
      <c r="B27" s="1" t="s">
        <v>35</v>
      </c>
      <c r="C27" s="10">
        <v>60000</v>
      </c>
      <c r="D27" s="10">
        <v>63000</v>
      </c>
      <c r="E27" s="10">
        <v>65000</v>
      </c>
      <c r="F27" s="10">
        <v>60000</v>
      </c>
      <c r="G27" s="10">
        <v>65000</v>
      </c>
      <c r="H27" s="10">
        <v>60000</v>
      </c>
      <c r="I27" s="10">
        <v>63000</v>
      </c>
      <c r="J27" s="10">
        <v>60000</v>
      </c>
      <c r="K27" s="10"/>
      <c r="L27" s="10"/>
      <c r="M27" s="10"/>
      <c r="N27" s="10"/>
      <c r="O27" s="10">
        <f>SUM(tblExpenses[[#This Row],[1월]:[12월]])</f>
        <v>496000</v>
      </c>
      <c r="P27" s="11">
        <f>IFERROR(AVERAGE(tblExpenses[[#This Row],[1월]:[12월]]),"")</f>
        <v>62000</v>
      </c>
    </row>
    <row r="28" spans="1:16" ht="21" customHeight="1" x14ac:dyDescent="0.3">
      <c r="A28" s="20"/>
      <c r="B28" s="1" t="s">
        <v>36</v>
      </c>
      <c r="C28" s="10">
        <v>45000</v>
      </c>
      <c r="D28" s="10">
        <v>45000</v>
      </c>
      <c r="E28" s="10">
        <v>45000</v>
      </c>
      <c r="F28" s="10">
        <v>45000</v>
      </c>
      <c r="G28" s="10">
        <v>45000</v>
      </c>
      <c r="H28" s="10">
        <v>45000</v>
      </c>
      <c r="I28" s="10">
        <v>45000</v>
      </c>
      <c r="J28" s="10">
        <v>45000</v>
      </c>
      <c r="K28" s="10"/>
      <c r="L28" s="10"/>
      <c r="M28" s="10"/>
      <c r="N28" s="10"/>
      <c r="O28" s="10">
        <f>SUM(tblExpenses[[#This Row],[1월]:[12월]])</f>
        <v>360000</v>
      </c>
      <c r="P28" s="11">
        <f>IFERROR(AVERAGE(tblExpenses[[#This Row],[1월]:[12월]]),"")</f>
        <v>45000</v>
      </c>
    </row>
    <row r="29" spans="1:16" ht="21" customHeight="1" x14ac:dyDescent="0.3">
      <c r="A29" s="20"/>
      <c r="B29" s="1" t="s">
        <v>37</v>
      </c>
      <c r="C29" s="10">
        <v>155000</v>
      </c>
      <c r="D29" s="10">
        <v>155000</v>
      </c>
      <c r="E29" s="10">
        <v>158000</v>
      </c>
      <c r="F29" s="10">
        <v>160000</v>
      </c>
      <c r="G29" s="10">
        <v>165000</v>
      </c>
      <c r="H29" s="10">
        <v>200000</v>
      </c>
      <c r="I29" s="10">
        <v>340000</v>
      </c>
      <c r="J29" s="10">
        <v>350000</v>
      </c>
      <c r="K29" s="10"/>
      <c r="L29" s="10"/>
      <c r="M29" s="10"/>
      <c r="N29" s="10"/>
      <c r="O29" s="10">
        <f>SUM(tblExpenses[[#This Row],[1월]:[12월]])</f>
        <v>1683000</v>
      </c>
      <c r="P29" s="11">
        <f>IFERROR(AVERAGE(tblExpenses[[#This Row],[1월]:[12월]]),"")</f>
        <v>210375</v>
      </c>
    </row>
    <row r="30" spans="1:16" ht="21" customHeight="1" x14ac:dyDescent="0.25">
      <c r="B30" s="1" t="s">
        <v>38</v>
      </c>
      <c r="C30" s="10">
        <v>35000</v>
      </c>
      <c r="D30" s="10">
        <v>35000</v>
      </c>
      <c r="E30" s="10">
        <v>37000</v>
      </c>
      <c r="F30" s="10">
        <v>39000</v>
      </c>
      <c r="G30" s="10">
        <v>45000</v>
      </c>
      <c r="H30" s="10">
        <v>42000</v>
      </c>
      <c r="I30" s="10">
        <v>42000</v>
      </c>
      <c r="J30" s="10">
        <v>36000</v>
      </c>
      <c r="K30" s="10"/>
      <c r="L30" s="10"/>
      <c r="M30" s="10"/>
      <c r="N30" s="10"/>
      <c r="O30" s="10">
        <f>SUM(tblExpenses[[#This Row],[1월]:[12월]])</f>
        <v>311000</v>
      </c>
      <c r="P30" s="11">
        <f>IFERROR(AVERAGE(tblExpenses[[#This Row],[1월]:[12월]]),"")</f>
        <v>38875</v>
      </c>
    </row>
    <row r="31" spans="1:16" ht="21" customHeight="1" x14ac:dyDescent="0.3">
      <c r="A31" s="20"/>
      <c r="B31" s="1" t="s">
        <v>39</v>
      </c>
      <c r="C31" s="10">
        <v>50000</v>
      </c>
      <c r="D31" s="10">
        <v>45000</v>
      </c>
      <c r="E31" s="10">
        <v>40000</v>
      </c>
      <c r="F31" s="10">
        <v>40000</v>
      </c>
      <c r="G31" s="10">
        <v>42000</v>
      </c>
      <c r="H31" s="10">
        <v>50000</v>
      </c>
      <c r="I31" s="10">
        <v>55000</v>
      </c>
      <c r="J31" s="10">
        <v>40000</v>
      </c>
      <c r="K31" s="10"/>
      <c r="L31" s="10"/>
      <c r="M31" s="10"/>
      <c r="N31" s="10"/>
      <c r="O31" s="10">
        <f>SUM(tblExpenses[[#This Row],[1월]:[12월]])</f>
        <v>362000</v>
      </c>
      <c r="P31" s="11">
        <f>IFERROR(AVERAGE(tblExpenses[[#This Row],[1월]:[12월]]),"")</f>
        <v>45250</v>
      </c>
    </row>
    <row r="32" spans="1:16" ht="21" customHeight="1" x14ac:dyDescent="0.25">
      <c r="B32" s="1" t="s">
        <v>40</v>
      </c>
      <c r="C32" s="10">
        <v>123000</v>
      </c>
      <c r="D32" s="10">
        <v>92000</v>
      </c>
      <c r="E32" s="10">
        <v>58000</v>
      </c>
      <c r="F32" s="10">
        <v>131000</v>
      </c>
      <c r="G32" s="10">
        <v>46000</v>
      </c>
      <c r="H32" s="10">
        <v>105000</v>
      </c>
      <c r="I32" s="10">
        <v>84000</v>
      </c>
      <c r="J32" s="10">
        <v>108000</v>
      </c>
      <c r="K32" s="10"/>
      <c r="L32" s="10"/>
      <c r="M32" s="10"/>
      <c r="N32" s="10"/>
      <c r="O32" s="10">
        <f>SUM(tblExpenses[[#This Row],[1월]:[12월]])</f>
        <v>747000</v>
      </c>
      <c r="P32" s="11">
        <f>IFERROR(AVERAGE(tblExpenses[[#This Row],[1월]:[12월]]),"")</f>
        <v>93375</v>
      </c>
    </row>
    <row r="33" spans="2:16" ht="21" customHeight="1" x14ac:dyDescent="0.25">
      <c r="B33" s="1" t="s">
        <v>41</v>
      </c>
      <c r="C33" s="10">
        <v>550000</v>
      </c>
      <c r="D33" s="10">
        <v>550000</v>
      </c>
      <c r="E33" s="10">
        <v>550000</v>
      </c>
      <c r="F33" s="10">
        <v>550000</v>
      </c>
      <c r="G33" s="10">
        <v>550000</v>
      </c>
      <c r="H33" s="10">
        <v>550000</v>
      </c>
      <c r="I33" s="10">
        <v>550000</v>
      </c>
      <c r="J33" s="10">
        <v>550000</v>
      </c>
      <c r="K33" s="10"/>
      <c r="L33" s="10"/>
      <c r="M33" s="10"/>
      <c r="N33" s="10"/>
      <c r="O33" s="10">
        <f>SUM(tblExpenses[[#This Row],[1월]:[12월]])</f>
        <v>4400000</v>
      </c>
      <c r="P33" s="11">
        <f>IFERROR(AVERAGE(tblExpenses[[#This Row],[1월]:[12월]]),"")</f>
        <v>550000</v>
      </c>
    </row>
    <row r="34" spans="2:16" ht="21" customHeight="1" x14ac:dyDescent="0.25">
      <c r="B34" s="1" t="s">
        <v>42</v>
      </c>
      <c r="C34" s="10">
        <v>200000</v>
      </c>
      <c r="D34" s="10">
        <v>225000</v>
      </c>
      <c r="E34" s="10">
        <v>300000</v>
      </c>
      <c r="F34" s="10">
        <v>200000</v>
      </c>
      <c r="G34" s="10">
        <v>200000</v>
      </c>
      <c r="H34" s="10">
        <v>200000</v>
      </c>
      <c r="I34" s="10">
        <v>250000</v>
      </c>
      <c r="J34" s="10">
        <v>325000</v>
      </c>
      <c r="K34" s="10"/>
      <c r="L34" s="10"/>
      <c r="M34" s="10"/>
      <c r="N34" s="10"/>
      <c r="O34" s="10">
        <f>SUM(tblExpenses[[#This Row],[1월]:[12월]])</f>
        <v>1900000</v>
      </c>
      <c r="P34" s="11">
        <f>IFERROR(AVERAGE(tblExpenses[[#This Row],[1월]:[12월]]),"")</f>
        <v>237500</v>
      </c>
    </row>
    <row r="35" spans="2:16" ht="21" customHeight="1" x14ac:dyDescent="0.25">
      <c r="B35" s="1" t="s">
        <v>43</v>
      </c>
      <c r="C35" s="12">
        <v>20000</v>
      </c>
      <c r="D35" s="12">
        <v>30000</v>
      </c>
      <c r="E35" s="12">
        <v>20000</v>
      </c>
      <c r="F35" s="12">
        <v>30000</v>
      </c>
      <c r="G35" s="12">
        <v>30000</v>
      </c>
      <c r="H35" s="12">
        <v>20000</v>
      </c>
      <c r="I35" s="12">
        <v>30000</v>
      </c>
      <c r="J35" s="12">
        <v>20000</v>
      </c>
      <c r="K35" s="12"/>
      <c r="L35" s="12"/>
      <c r="M35" s="12"/>
      <c r="N35" s="12"/>
      <c r="O35" s="12">
        <f>SUM(tblExpenses[[#This Row],[1월]:[12월]])</f>
        <v>200000</v>
      </c>
      <c r="P35" s="13">
        <f>IFERROR(AVERAGE(tblExpenses[[#This Row],[1월]:[12월]]),"")</f>
        <v>25000</v>
      </c>
    </row>
    <row r="36" spans="2:16" ht="21" customHeight="1" x14ac:dyDescent="0.25">
      <c r="B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ht="21" customHeight="1" x14ac:dyDescent="0.25">
      <c r="B37" s="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2:16" ht="21" customHeight="1" x14ac:dyDescent="0.25">
      <c r="B38" s="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2:16" ht="21" customHeight="1" x14ac:dyDescent="0.25">
      <c r="B39" s="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21" customHeight="1" x14ac:dyDescent="0.25">
      <c r="B40" s="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2:16" ht="21" customHeight="1" x14ac:dyDescent="0.25">
      <c r="B41" s="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2:16" ht="21" customHeight="1" x14ac:dyDescent="0.25">
      <c r="B42" s="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2:16" ht="21" customHeight="1" x14ac:dyDescent="0.25">
      <c r="B43" s="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2:16" ht="21" customHeight="1" x14ac:dyDescent="0.25">
      <c r="B44" s="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2:16" ht="21" customHeight="1" x14ac:dyDescent="0.25">
      <c r="B45" s="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2:16" ht="21" customHeight="1" x14ac:dyDescent="0.25">
      <c r="B46" s="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2:16" ht="21" customHeight="1" x14ac:dyDescent="0.25">
      <c r="B47" s="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2:16" ht="21" customHeight="1" x14ac:dyDescent="0.25">
      <c r="B48" s="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2:16" ht="21" customHeight="1" x14ac:dyDescent="0.25">
      <c r="B49" s="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2:16" ht="21" customHeight="1" x14ac:dyDescent="0.25"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2:16" ht="21" customHeight="1" x14ac:dyDescent="0.25"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2:16" ht="21" customHeight="1" x14ac:dyDescent="0.25"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ht="21" customHeight="1" x14ac:dyDescent="0.25">
      <c r="B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</row>
    <row r="54" spans="2:16" ht="21" customHeight="1" x14ac:dyDescent="0.25">
      <c r="B54" s="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2:16" ht="21" customHeight="1" x14ac:dyDescent="0.25">
      <c r="B55" s="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2:16" ht="21" customHeight="1" x14ac:dyDescent="0.25">
      <c r="B56" s="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</row>
    <row r="57" spans="2:16" ht="21" customHeight="1" x14ac:dyDescent="0.25">
      <c r="B57" s="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</row>
    <row r="58" spans="2:16" ht="21" customHeight="1" x14ac:dyDescent="0.25">
      <c r="B58" s="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ht="21" customHeight="1" x14ac:dyDescent="0.25">
      <c r="B59" s="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/>
    </row>
    <row r="60" spans="2:16" ht="21" customHeight="1" x14ac:dyDescent="0.25">
      <c r="B60" s="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  <row r="61" spans="2:16" ht="21" customHeight="1" x14ac:dyDescent="0.25">
      <c r="B61" s="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  <row r="62" spans="2:16" ht="21" customHeight="1" x14ac:dyDescent="0.25">
      <c r="B62" s="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  <row r="63" spans="2:16" ht="21" customHeight="1" x14ac:dyDescent="0.25"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"/>
    </row>
    <row r="64" spans="2:16" ht="21" customHeight="1" x14ac:dyDescent="0.25">
      <c r="B64" s="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"/>
    </row>
    <row r="65" spans="2:16" ht="21" customHeight="1" x14ac:dyDescent="0.25">
      <c r="B65" s="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9"/>
    </row>
    <row r="66" spans="2:16" ht="21" customHeight="1" x14ac:dyDescent="0.25">
      <c r="B66" s="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9"/>
    </row>
    <row r="67" spans="2:16" ht="21" customHeight="1" x14ac:dyDescent="0.25">
      <c r="B67" s="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/>
    </row>
    <row r="68" spans="2:16" ht="21" customHeight="1" x14ac:dyDescent="0.25"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2:16" ht="21" customHeight="1" x14ac:dyDescent="0.25"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2:16" ht="21" customHeight="1" x14ac:dyDescent="0.25">
      <c r="B70" s="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9"/>
    </row>
    <row r="71" spans="2:16" ht="21" customHeight="1" x14ac:dyDescent="0.25"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2:16" ht="21" customHeight="1" x14ac:dyDescent="0.25"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</row>
    <row r="73" spans="2:16" ht="21" customHeight="1" x14ac:dyDescent="0.25"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"/>
    </row>
    <row r="74" spans="2:16" ht="21" customHeight="1" x14ac:dyDescent="0.25"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2:16" ht="21" customHeight="1" x14ac:dyDescent="0.25"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</row>
    <row r="76" spans="2:16" ht="21" customHeight="1" x14ac:dyDescent="0.25">
      <c r="B76" s="1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9"/>
    </row>
    <row r="77" spans="2:16" ht="21" customHeight="1" x14ac:dyDescent="0.25">
      <c r="B77" s="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</row>
    <row r="78" spans="2:16" ht="21" customHeight="1" x14ac:dyDescent="0.25"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</row>
    <row r="79" spans="2:16" ht="21" customHeight="1" x14ac:dyDescent="0.25"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</row>
    <row r="80" spans="2:16" ht="21" customHeight="1" x14ac:dyDescent="0.25">
      <c r="B80" s="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</row>
    <row r="81" spans="2:16" ht="21" customHeight="1" x14ac:dyDescent="0.25">
      <c r="B81" s="1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"/>
    </row>
    <row r="82" spans="2:16" ht="21" customHeight="1" x14ac:dyDescent="0.25"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9"/>
    </row>
    <row r="83" spans="2:16" ht="21" customHeight="1" x14ac:dyDescent="0.25"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9"/>
    </row>
    <row r="84" spans="2:16" ht="21" customHeight="1" x14ac:dyDescent="0.25">
      <c r="B84" s="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2:16" ht="21" customHeight="1" x14ac:dyDescent="0.25"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</row>
    <row r="86" spans="2:16" ht="21" customHeight="1" x14ac:dyDescent="0.25"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</row>
    <row r="87" spans="2:16" ht="21" customHeight="1" x14ac:dyDescent="0.25"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2:16" ht="21" customHeight="1" x14ac:dyDescent="0.25"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9"/>
    </row>
    <row r="89" spans="2:16" ht="21" customHeight="1" x14ac:dyDescent="0.25"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</row>
    <row r="90" spans="2:16" ht="21" customHeight="1" x14ac:dyDescent="0.25"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2:16" ht="21" customHeight="1" x14ac:dyDescent="0.25">
      <c r="B91" s="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2:16" ht="21" customHeight="1" x14ac:dyDescent="0.25"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</row>
    <row r="93" spans="2:16" ht="21" customHeight="1" x14ac:dyDescent="0.25">
      <c r="B93" s="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2:16" ht="21" customHeight="1" x14ac:dyDescent="0.25"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9"/>
    </row>
    <row r="95" spans="2:16" ht="21" customHeight="1" x14ac:dyDescent="0.25">
      <c r="B95" s="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2:16" ht="21" customHeight="1" x14ac:dyDescent="0.25">
      <c r="B96" s="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spans="2:16" ht="21" customHeight="1" x14ac:dyDescent="0.25">
      <c r="B97" s="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2:16" ht="21" customHeight="1" x14ac:dyDescent="0.25">
      <c r="B98" s="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</row>
    <row r="99" spans="2:16" ht="21" customHeight="1" x14ac:dyDescent="0.25">
      <c r="B99" s="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</row>
    <row r="100" spans="2:16" ht="21" customHeight="1" x14ac:dyDescent="0.25">
      <c r="B100" s="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</row>
    <row r="101" spans="2:16" ht="21" customHeight="1" x14ac:dyDescent="0.25"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</row>
    <row r="102" spans="2:16" ht="21" customHeight="1" x14ac:dyDescent="0.25">
      <c r="B102" s="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</row>
    <row r="103" spans="2:16" ht="21" customHeight="1" x14ac:dyDescent="0.25"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"/>
    </row>
    <row r="104" spans="2:16" ht="21" customHeight="1" x14ac:dyDescent="0.25"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9"/>
    </row>
    <row r="105" spans="2:16" ht="21" customHeight="1" x14ac:dyDescent="0.25">
      <c r="B105" s="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</row>
    <row r="106" spans="2:16" ht="21" customHeight="1" x14ac:dyDescent="0.25">
      <c r="B106" s="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9"/>
    </row>
    <row r="107" spans="2:16" ht="21" customHeight="1" x14ac:dyDescent="0.25"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</row>
    <row r="108" spans="2:16" ht="21" customHeight="1" x14ac:dyDescent="0.25"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</row>
    <row r="109" spans="2:16" ht="21" customHeight="1" x14ac:dyDescent="0.25"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</row>
    <row r="110" spans="2:16" ht="21" customHeight="1" x14ac:dyDescent="0.25">
      <c r="B110" s="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</row>
    <row r="111" spans="2:16" ht="21" customHeight="1" x14ac:dyDescent="0.25"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</row>
    <row r="112" spans="2:16" ht="21" customHeight="1" x14ac:dyDescent="0.25"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</row>
    <row r="113" spans="2:16" ht="21" customHeight="1" x14ac:dyDescent="0.25"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2:16" ht="21" customHeight="1" x14ac:dyDescent="0.25"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</row>
    <row r="115" spans="2:16" ht="21" customHeight="1" x14ac:dyDescent="0.25">
      <c r="B115" s="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2:16" ht="21" customHeight="1" x14ac:dyDescent="0.25">
      <c r="B116" s="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</row>
    <row r="117" spans="2:16" ht="21" customHeight="1" x14ac:dyDescent="0.25"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</row>
    <row r="118" spans="2:16" ht="21" customHeight="1" x14ac:dyDescent="0.25"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9"/>
    </row>
    <row r="119" spans="2:16" ht="21" customHeight="1" x14ac:dyDescent="0.25"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9"/>
    </row>
    <row r="120" spans="2:16" ht="21" customHeight="1" x14ac:dyDescent="0.25">
      <c r="B120" s="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2:16" ht="21" customHeight="1" x14ac:dyDescent="0.25"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9"/>
    </row>
    <row r="122" spans="2:16" ht="21" customHeight="1" x14ac:dyDescent="0.25"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2:16" ht="21" customHeight="1" x14ac:dyDescent="0.25">
      <c r="B123" s="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"/>
    </row>
    <row r="124" spans="2:16" ht="21" customHeight="1" x14ac:dyDescent="0.25">
      <c r="B124" s="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9"/>
    </row>
    <row r="125" spans="2:16" ht="21" customHeight="1" x14ac:dyDescent="0.25"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9"/>
    </row>
    <row r="126" spans="2:16" ht="21" customHeight="1" x14ac:dyDescent="0.25"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2:16" ht="21" customHeight="1" x14ac:dyDescent="0.25">
      <c r="B127" s="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9"/>
    </row>
    <row r="128" spans="2:16" ht="21" customHeight="1" x14ac:dyDescent="0.25"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</row>
    <row r="129" spans="2:16" ht="21" customHeight="1" x14ac:dyDescent="0.25"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"/>
    </row>
    <row r="130" spans="2:16" ht="21" customHeight="1" x14ac:dyDescent="0.25">
      <c r="B130" s="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9"/>
    </row>
    <row r="131" spans="2:16" ht="21" customHeight="1" x14ac:dyDescent="0.25"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9"/>
    </row>
    <row r="132" spans="2:16" ht="21" customHeight="1" x14ac:dyDescent="0.25">
      <c r="B132" s="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9"/>
    </row>
    <row r="133" spans="2:16" ht="21" customHeight="1" x14ac:dyDescent="0.25">
      <c r="B133" s="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9"/>
    </row>
    <row r="134" spans="2:16" ht="21" customHeight="1" x14ac:dyDescent="0.25">
      <c r="B134" s="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9"/>
    </row>
    <row r="135" spans="2:16" ht="21" customHeight="1" x14ac:dyDescent="0.25">
      <c r="B135" s="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9"/>
    </row>
    <row r="136" spans="2:16" ht="21" customHeight="1" x14ac:dyDescent="0.25">
      <c r="B136" s="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9"/>
    </row>
    <row r="137" spans="2:16" ht="21" customHeight="1" x14ac:dyDescent="0.25">
      <c r="B137" s="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9"/>
    </row>
    <row r="138" spans="2:16" ht="21" customHeight="1" x14ac:dyDescent="0.25">
      <c r="B138" s="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9"/>
    </row>
    <row r="139" spans="2:16" ht="21" customHeight="1" x14ac:dyDescent="0.25">
      <c r="B139" s="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9"/>
    </row>
    <row r="140" spans="2:16" ht="21" customHeight="1" x14ac:dyDescent="0.25">
      <c r="B140" s="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9"/>
    </row>
    <row r="141" spans="2:16" ht="21" customHeight="1" x14ac:dyDescent="0.25">
      <c r="B141" s="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9"/>
    </row>
    <row r="142" spans="2:16" ht="21" customHeight="1" x14ac:dyDescent="0.25">
      <c r="B142" s="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</row>
    <row r="143" spans="2:16" ht="21" customHeight="1" x14ac:dyDescent="0.25">
      <c r="B143" s="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9"/>
    </row>
    <row r="144" spans="2:16" ht="21" customHeight="1" x14ac:dyDescent="0.25">
      <c r="B144" s="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9"/>
    </row>
    <row r="145" spans="2:16" ht="21" customHeight="1" x14ac:dyDescent="0.25">
      <c r="B145" s="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9"/>
    </row>
    <row r="146" spans="2:16" ht="21" customHeight="1" x14ac:dyDescent="0.25">
      <c r="B146" s="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9"/>
    </row>
    <row r="147" spans="2:16" ht="21" customHeight="1" x14ac:dyDescent="0.25">
      <c r="B147" s="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</row>
    <row r="148" spans="2:16" ht="21" customHeight="1" x14ac:dyDescent="0.25">
      <c r="B148" s="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</row>
    <row r="149" spans="2:16" ht="21" customHeight="1" x14ac:dyDescent="0.25">
      <c r="B149" s="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</row>
    <row r="150" spans="2:16" ht="21" customHeight="1" x14ac:dyDescent="0.25">
      <c r="B150" s="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9"/>
    </row>
    <row r="151" spans="2:16" ht="21" customHeight="1" x14ac:dyDescent="0.25">
      <c r="B151" s="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9"/>
    </row>
    <row r="152" spans="2:16" ht="21" customHeight="1" x14ac:dyDescent="0.25">
      <c r="B152" s="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9"/>
    </row>
    <row r="153" spans="2:16" ht="21" customHeight="1" x14ac:dyDescent="0.25">
      <c r="B153" s="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9"/>
    </row>
    <row r="154" spans="2:16" ht="21" customHeight="1" x14ac:dyDescent="0.25">
      <c r="B154" s="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/>
    </row>
    <row r="155" spans="2:16" ht="21" customHeight="1" x14ac:dyDescent="0.25">
      <c r="B155" s="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9"/>
    </row>
    <row r="156" spans="2:16" ht="21" customHeight="1" x14ac:dyDescent="0.25">
      <c r="B156" s="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9"/>
    </row>
    <row r="157" spans="2:16" ht="21" customHeight="1" x14ac:dyDescent="0.25">
      <c r="B157" s="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/>
    </row>
    <row r="158" spans="2:16" ht="21" customHeight="1" x14ac:dyDescent="0.25">
      <c r="B158" s="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9"/>
    </row>
    <row r="159" spans="2:16" ht="21" customHeight="1" x14ac:dyDescent="0.25">
      <c r="B159" s="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9"/>
    </row>
    <row r="160" spans="2:16" ht="21" customHeight="1" x14ac:dyDescent="0.25">
      <c r="B160" s="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9"/>
    </row>
    <row r="161" spans="2:16" ht="21" customHeight="1" x14ac:dyDescent="0.25">
      <c r="B161" s="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9"/>
    </row>
    <row r="162" spans="2:16" ht="21" customHeight="1" x14ac:dyDescent="0.25">
      <c r="B162" s="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9"/>
    </row>
    <row r="163" spans="2:16" ht="21" customHeight="1" x14ac:dyDescent="0.25">
      <c r="B163" s="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9"/>
    </row>
    <row r="164" spans="2:16" ht="21" customHeight="1" x14ac:dyDescent="0.25">
      <c r="B164" s="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9"/>
    </row>
    <row r="165" spans="2:16" ht="21" customHeight="1" x14ac:dyDescent="0.25">
      <c r="B165" s="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9"/>
    </row>
    <row r="166" spans="2:16" ht="21" customHeight="1" x14ac:dyDescent="0.25">
      <c r="B166" s="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9"/>
    </row>
    <row r="167" spans="2:16" ht="21" customHeight="1" x14ac:dyDescent="0.25">
      <c r="B167" s="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9"/>
    </row>
    <row r="168" spans="2:16" ht="21" customHeight="1" x14ac:dyDescent="0.25">
      <c r="B168" s="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9"/>
    </row>
    <row r="169" spans="2:16" ht="21" customHeight="1" x14ac:dyDescent="0.25">
      <c r="B169" s="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9"/>
    </row>
    <row r="170" spans="2:16" ht="21" customHeight="1" x14ac:dyDescent="0.25">
      <c r="B170" s="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9"/>
    </row>
    <row r="171" spans="2:16" ht="21" customHeight="1" x14ac:dyDescent="0.25">
      <c r="B171" s="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9"/>
    </row>
    <row r="172" spans="2:16" ht="21" customHeight="1" x14ac:dyDescent="0.25">
      <c r="B172" s="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9"/>
    </row>
    <row r="173" spans="2:16" ht="21" customHeight="1" x14ac:dyDescent="0.25">
      <c r="B173" s="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9"/>
    </row>
    <row r="174" spans="2:16" ht="21" customHeight="1" x14ac:dyDescent="0.25">
      <c r="B174" s="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9"/>
    </row>
    <row r="175" spans="2:16" ht="21" customHeight="1" x14ac:dyDescent="0.25">
      <c r="B175" s="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9"/>
    </row>
    <row r="176" spans="2:16" ht="21" customHeight="1" x14ac:dyDescent="0.25">
      <c r="B176" s="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9"/>
    </row>
    <row r="177" spans="2:16" ht="21" customHeight="1" x14ac:dyDescent="0.25">
      <c r="B177" s="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9"/>
    </row>
    <row r="178" spans="2:16" ht="21" customHeight="1" x14ac:dyDescent="0.25">
      <c r="B178" s="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9"/>
    </row>
    <row r="179" spans="2:16" ht="21" customHeight="1" x14ac:dyDescent="0.25">
      <c r="B179" s="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9"/>
    </row>
    <row r="180" spans="2:16" ht="21" customHeight="1" x14ac:dyDescent="0.25">
      <c r="B180" s="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9"/>
    </row>
    <row r="181" spans="2:16" ht="21" customHeight="1" x14ac:dyDescent="0.25">
      <c r="B181" s="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9"/>
    </row>
    <row r="182" spans="2:16" ht="21" customHeight="1" x14ac:dyDescent="0.25">
      <c r="B182" s="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9"/>
    </row>
    <row r="183" spans="2:16" ht="21" customHeight="1" x14ac:dyDescent="0.25">
      <c r="B183" s="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9"/>
    </row>
    <row r="184" spans="2:16" ht="21" customHeight="1" x14ac:dyDescent="0.25">
      <c r="B184" s="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9"/>
    </row>
    <row r="185" spans="2:16" ht="21" customHeight="1" x14ac:dyDescent="0.25">
      <c r="B185" s="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9"/>
    </row>
    <row r="186" spans="2:16" ht="21" customHeight="1" x14ac:dyDescent="0.25">
      <c r="B186" s="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9"/>
    </row>
    <row r="187" spans="2:16" ht="21" customHeight="1" x14ac:dyDescent="0.25">
      <c r="B187" s="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9"/>
    </row>
    <row r="188" spans="2:16" ht="21" customHeight="1" x14ac:dyDescent="0.25">
      <c r="B188" s="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9"/>
    </row>
    <row r="189" spans="2:16" ht="21" customHeight="1" x14ac:dyDescent="0.25">
      <c r="B189" s="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9"/>
    </row>
    <row r="190" spans="2:16" ht="21" customHeight="1" x14ac:dyDescent="0.25">
      <c r="B190" s="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9"/>
    </row>
    <row r="191" spans="2:16" ht="21" customHeight="1" x14ac:dyDescent="0.25">
      <c r="B191" s="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9"/>
    </row>
    <row r="192" spans="2:16" ht="21" customHeight="1" x14ac:dyDescent="0.25">
      <c r="B192" s="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9"/>
    </row>
    <row r="193" spans="2:16" ht="21" customHeight="1" x14ac:dyDescent="0.25">
      <c r="B193" s="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9"/>
    </row>
    <row r="194" spans="2:16" ht="21" customHeight="1" x14ac:dyDescent="0.25">
      <c r="B194" s="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9"/>
    </row>
    <row r="195" spans="2:16" ht="21" customHeight="1" x14ac:dyDescent="0.25">
      <c r="B195" s="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9"/>
    </row>
    <row r="196" spans="2:16" ht="21" customHeight="1" x14ac:dyDescent="0.25">
      <c r="B196" s="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9"/>
    </row>
    <row r="197" spans="2:16" ht="21" customHeight="1" x14ac:dyDescent="0.25">
      <c r="B197" s="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9"/>
    </row>
    <row r="198" spans="2:16" ht="21" customHeight="1" x14ac:dyDescent="0.25">
      <c r="B198" s="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9"/>
    </row>
    <row r="199" spans="2:16" ht="21" customHeight="1" x14ac:dyDescent="0.25">
      <c r="B199" s="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9"/>
    </row>
    <row r="200" spans="2:16" ht="21" customHeight="1" x14ac:dyDescent="0.25">
      <c r="B200" s="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9"/>
    </row>
    <row r="201" spans="2:16" ht="21" customHeight="1" x14ac:dyDescent="0.25">
      <c r="B201" s="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9"/>
    </row>
    <row r="202" spans="2:16" ht="21" customHeight="1" x14ac:dyDescent="0.25">
      <c r="B202" s="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9"/>
    </row>
    <row r="203" spans="2:16" ht="21" customHeight="1" x14ac:dyDescent="0.25">
      <c r="B203" s="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9"/>
    </row>
    <row r="204" spans="2:16" ht="21" customHeight="1" x14ac:dyDescent="0.25">
      <c r="B204" s="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9"/>
    </row>
    <row r="205" spans="2:16" ht="21" customHeight="1" x14ac:dyDescent="0.25">
      <c r="B205" s="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9"/>
    </row>
    <row r="206" spans="2:16" ht="21" customHeight="1" x14ac:dyDescent="0.25">
      <c r="B206" s="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9"/>
    </row>
    <row r="207" spans="2:16" ht="21" customHeight="1" x14ac:dyDescent="0.25">
      <c r="B207" s="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9"/>
    </row>
    <row r="208" spans="2:16" ht="21" customHeight="1" x14ac:dyDescent="0.25">
      <c r="B208" s="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9"/>
    </row>
    <row r="209" spans="2:16" ht="21" customHeight="1" x14ac:dyDescent="0.25">
      <c r="B209" s="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9"/>
    </row>
    <row r="210" spans="2:16" ht="21" customHeight="1" x14ac:dyDescent="0.25">
      <c r="B210" s="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9"/>
    </row>
    <row r="211" spans="2:16" ht="21" customHeight="1" x14ac:dyDescent="0.25">
      <c r="B211" s="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9"/>
    </row>
    <row r="212" spans="2:16" ht="21" customHeight="1" x14ac:dyDescent="0.25">
      <c r="B212" s="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9"/>
    </row>
    <row r="213" spans="2:16" ht="21" customHeight="1" x14ac:dyDescent="0.25">
      <c r="B213" s="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9"/>
    </row>
    <row r="214" spans="2:16" ht="21" customHeight="1" x14ac:dyDescent="0.25">
      <c r="B214" s="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9"/>
    </row>
    <row r="215" spans="2:16" ht="21" customHeight="1" x14ac:dyDescent="0.25">
      <c r="B215" s="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9"/>
    </row>
    <row r="216" spans="2:16" ht="21" customHeight="1" x14ac:dyDescent="0.25">
      <c r="B216" s="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9"/>
    </row>
    <row r="217" spans="2:16" ht="21" customHeight="1" x14ac:dyDescent="0.25">
      <c r="B217" s="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9"/>
    </row>
    <row r="218" spans="2:16" ht="21" customHeight="1" x14ac:dyDescent="0.25">
      <c r="B218" s="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9"/>
    </row>
    <row r="219" spans="2:16" ht="21" customHeight="1" x14ac:dyDescent="0.25">
      <c r="B219" s="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9"/>
    </row>
    <row r="220" spans="2:16" ht="21" customHeight="1" x14ac:dyDescent="0.25">
      <c r="B220" s="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9"/>
    </row>
    <row r="221" spans="2:16" ht="21" customHeight="1" x14ac:dyDescent="0.25">
      <c r="B221" s="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9"/>
    </row>
    <row r="222" spans="2:16" ht="21" customHeight="1" x14ac:dyDescent="0.25">
      <c r="B222" s="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9"/>
    </row>
    <row r="223" spans="2:16" ht="21" customHeight="1" x14ac:dyDescent="0.25">
      <c r="B223" s="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9"/>
    </row>
    <row r="224" spans="2:16" ht="21" customHeight="1" x14ac:dyDescent="0.25">
      <c r="B224" s="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9"/>
    </row>
    <row r="225" spans="2:16" ht="21" customHeight="1" x14ac:dyDescent="0.25">
      <c r="B225" s="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9"/>
    </row>
    <row r="226" spans="2:16" ht="21" customHeight="1" x14ac:dyDescent="0.25">
      <c r="B226" s="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9"/>
    </row>
    <row r="227" spans="2:16" ht="21" customHeight="1" x14ac:dyDescent="0.25">
      <c r="B227" s="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9"/>
    </row>
    <row r="228" spans="2:16" ht="21" customHeight="1" x14ac:dyDescent="0.25">
      <c r="B228" s="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9"/>
    </row>
    <row r="229" spans="2:16" ht="21" customHeight="1" x14ac:dyDescent="0.25">
      <c r="B229" s="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9"/>
    </row>
    <row r="230" spans="2:16" ht="21" customHeight="1" x14ac:dyDescent="0.25">
      <c r="B230" s="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9"/>
    </row>
    <row r="231" spans="2:16" ht="21" customHeight="1" x14ac:dyDescent="0.25">
      <c r="B231" s="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9"/>
    </row>
    <row r="232" spans="2:16" ht="21" customHeight="1" x14ac:dyDescent="0.25">
      <c r="B232" s="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9"/>
    </row>
    <row r="233" spans="2:16" ht="21" customHeight="1" x14ac:dyDescent="0.25">
      <c r="B233" s="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9"/>
    </row>
    <row r="234" spans="2:16" ht="21" customHeight="1" x14ac:dyDescent="0.25">
      <c r="B234" s="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9"/>
    </row>
    <row r="235" spans="2:16" ht="21" customHeight="1" x14ac:dyDescent="0.25">
      <c r="B235" s="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9"/>
    </row>
    <row r="236" spans="2:16" ht="21" customHeight="1" x14ac:dyDescent="0.25">
      <c r="B236" s="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9"/>
    </row>
    <row r="237" spans="2:16" ht="21" customHeight="1" x14ac:dyDescent="0.25">
      <c r="B237" s="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9"/>
    </row>
    <row r="238" spans="2:16" ht="21" customHeight="1" x14ac:dyDescent="0.25">
      <c r="B238" s="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9"/>
    </row>
    <row r="239" spans="2:16" ht="21" customHeight="1" x14ac:dyDescent="0.25">
      <c r="B239" s="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9"/>
    </row>
    <row r="240" spans="2:16" ht="21" customHeight="1" x14ac:dyDescent="0.25">
      <c r="B240" s="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9"/>
    </row>
    <row r="241" spans="2:16" ht="21" customHeight="1" x14ac:dyDescent="0.25">
      <c r="B241" s="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9"/>
    </row>
    <row r="242" spans="2:16" ht="21" customHeight="1" x14ac:dyDescent="0.25">
      <c r="B242" s="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9"/>
    </row>
    <row r="243" spans="2:16" ht="21" customHeight="1" x14ac:dyDescent="0.25">
      <c r="B243" s="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9"/>
    </row>
    <row r="244" spans="2:16" ht="21" customHeight="1" x14ac:dyDescent="0.25">
      <c r="B244" s="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9"/>
    </row>
    <row r="245" spans="2:16" ht="21" customHeight="1" x14ac:dyDescent="0.25">
      <c r="B245" s="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9"/>
    </row>
    <row r="246" spans="2:16" ht="21" customHeight="1" x14ac:dyDescent="0.25">
      <c r="B246" s="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9"/>
    </row>
    <row r="247" spans="2:16" ht="21" customHeight="1" x14ac:dyDescent="0.25">
      <c r="B247" s="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9"/>
    </row>
    <row r="248" spans="2:16" ht="21" customHeight="1" x14ac:dyDescent="0.25">
      <c r="B248" s="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9"/>
    </row>
    <row r="249" spans="2:16" ht="21" customHeight="1" x14ac:dyDescent="0.25">
      <c r="B249" s="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9"/>
    </row>
    <row r="250" spans="2:16" ht="21" customHeight="1" x14ac:dyDescent="0.25">
      <c r="B250" s="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9"/>
    </row>
    <row r="251" spans="2:16" ht="21" customHeight="1" x14ac:dyDescent="0.25">
      <c r="B251" s="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9"/>
    </row>
    <row r="252" spans="2:16" ht="21" customHeight="1" x14ac:dyDescent="0.25">
      <c r="B252" s="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9"/>
    </row>
    <row r="253" spans="2:16" ht="21" customHeight="1" x14ac:dyDescent="0.25">
      <c r="B253" s="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9"/>
    </row>
    <row r="254" spans="2:16" ht="21" customHeight="1" x14ac:dyDescent="0.25">
      <c r="B254" s="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9"/>
    </row>
    <row r="255" spans="2:16" ht="21" customHeight="1" x14ac:dyDescent="0.25">
      <c r="B255" s="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9"/>
    </row>
    <row r="256" spans="2:16" ht="21" customHeight="1" x14ac:dyDescent="0.25">
      <c r="B256" s="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9"/>
    </row>
    <row r="257" spans="2:16" ht="21" customHeight="1" x14ac:dyDescent="0.25">
      <c r="B257" s="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9"/>
    </row>
    <row r="258" spans="2:16" ht="21" customHeight="1" x14ac:dyDescent="0.25">
      <c r="B258" s="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9"/>
    </row>
    <row r="259" spans="2:16" ht="21" customHeight="1" x14ac:dyDescent="0.25">
      <c r="B259" s="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9"/>
    </row>
    <row r="260" spans="2:16" ht="21" customHeight="1" x14ac:dyDescent="0.25">
      <c r="B260" s="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9"/>
    </row>
    <row r="261" spans="2:16" ht="21" customHeight="1" x14ac:dyDescent="0.25">
      <c r="B261" s="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9"/>
    </row>
    <row r="262" spans="2:16" ht="21" customHeight="1" x14ac:dyDescent="0.25">
      <c r="B262" s="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9"/>
    </row>
    <row r="263" spans="2:16" ht="21" customHeight="1" x14ac:dyDescent="0.25">
      <c r="B263" s="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9"/>
    </row>
    <row r="264" spans="2:16" ht="21" customHeight="1" x14ac:dyDescent="0.25">
      <c r="B264" s="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9"/>
    </row>
    <row r="265" spans="2:16" ht="21" customHeight="1" x14ac:dyDescent="0.25">
      <c r="B265" s="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9"/>
    </row>
    <row r="266" spans="2:16" ht="21" customHeight="1" x14ac:dyDescent="0.25">
      <c r="B266" s="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9"/>
    </row>
    <row r="267" spans="2:16" ht="21" customHeight="1" x14ac:dyDescent="0.25">
      <c r="B267" s="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9"/>
    </row>
    <row r="268" spans="2:16" ht="21" customHeight="1" x14ac:dyDescent="0.25">
      <c r="B268" s="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9"/>
    </row>
    <row r="269" spans="2:16" ht="21" customHeight="1" x14ac:dyDescent="0.25">
      <c r="B269" s="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9"/>
    </row>
    <row r="270" spans="2:16" ht="21" customHeight="1" x14ac:dyDescent="0.25">
      <c r="B270" s="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9"/>
    </row>
    <row r="271" spans="2:16" ht="21" customHeight="1" x14ac:dyDescent="0.25">
      <c r="B271" s="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9"/>
    </row>
    <row r="272" spans="2:16" ht="21" customHeight="1" x14ac:dyDescent="0.25">
      <c r="B272" s="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9"/>
    </row>
    <row r="273" spans="2:16" ht="21" customHeight="1" x14ac:dyDescent="0.25">
      <c r="B273" s="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9"/>
    </row>
    <row r="274" spans="2:16" ht="21" customHeight="1" x14ac:dyDescent="0.25">
      <c r="B274" s="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9"/>
    </row>
    <row r="275" spans="2:16" ht="21" customHeight="1" x14ac:dyDescent="0.25">
      <c r="B275" s="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9"/>
    </row>
    <row r="276" spans="2:16" ht="21" customHeight="1" x14ac:dyDescent="0.25">
      <c r="B276" s="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9"/>
    </row>
    <row r="277" spans="2:16" ht="21" customHeight="1" x14ac:dyDescent="0.25">
      <c r="B277" s="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9"/>
    </row>
    <row r="278" spans="2:16" ht="21" customHeight="1" x14ac:dyDescent="0.25">
      <c r="B278" s="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9"/>
    </row>
    <row r="279" spans="2:16" ht="21" customHeight="1" x14ac:dyDescent="0.25">
      <c r="B279" s="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9"/>
    </row>
    <row r="280" spans="2:16" ht="21" customHeight="1" x14ac:dyDescent="0.25">
      <c r="B280" s="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9"/>
    </row>
    <row r="281" spans="2:16" ht="21" customHeight="1" x14ac:dyDescent="0.25">
      <c r="B281" s="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9"/>
    </row>
    <row r="282" spans="2:16" ht="21" customHeight="1" x14ac:dyDescent="0.25">
      <c r="B282" s="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9"/>
    </row>
    <row r="283" spans="2:16" ht="21" customHeight="1" x14ac:dyDescent="0.25">
      <c r="B283" s="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9"/>
    </row>
    <row r="284" spans="2:16" ht="21" customHeight="1" x14ac:dyDescent="0.25">
      <c r="B284" s="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9"/>
    </row>
    <row r="285" spans="2:16" ht="21" customHeight="1" x14ac:dyDescent="0.25">
      <c r="B285" s="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9"/>
    </row>
    <row r="286" spans="2:16" ht="21" customHeight="1" x14ac:dyDescent="0.25">
      <c r="B286" s="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9"/>
    </row>
    <row r="287" spans="2:16" ht="21" customHeight="1" x14ac:dyDescent="0.25">
      <c r="B287" s="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9"/>
    </row>
    <row r="288" spans="2:16" ht="21" customHeight="1" x14ac:dyDescent="0.25">
      <c r="B288" s="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9"/>
    </row>
    <row r="289" spans="2:16" ht="21" customHeight="1" x14ac:dyDescent="0.25">
      <c r="B289" s="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9"/>
    </row>
    <row r="290" spans="2:16" ht="21" customHeight="1" x14ac:dyDescent="0.25">
      <c r="B290" s="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9"/>
    </row>
    <row r="291" spans="2:16" ht="21" customHeight="1" x14ac:dyDescent="0.25">
      <c r="B291" s="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9"/>
    </row>
    <row r="292" spans="2:16" ht="21" customHeight="1" x14ac:dyDescent="0.25">
      <c r="B292" s="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9"/>
    </row>
    <row r="293" spans="2:16" ht="21" customHeight="1" x14ac:dyDescent="0.25">
      <c r="B293" s="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9"/>
    </row>
    <row r="294" spans="2:16" ht="21" customHeight="1" x14ac:dyDescent="0.25">
      <c r="B294" s="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9"/>
    </row>
    <row r="295" spans="2:16" ht="21" customHeight="1" x14ac:dyDescent="0.25">
      <c r="B295" s="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9"/>
    </row>
    <row r="296" spans="2:16" ht="21" customHeight="1" x14ac:dyDescent="0.25">
      <c r="B296" s="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9"/>
    </row>
    <row r="297" spans="2:16" ht="21" customHeight="1" x14ac:dyDescent="0.25">
      <c r="B297" s="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9"/>
    </row>
    <row r="298" spans="2:16" ht="21" customHeight="1" x14ac:dyDescent="0.25">
      <c r="B298" s="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9"/>
    </row>
    <row r="299" spans="2:16" ht="21" customHeight="1" x14ac:dyDescent="0.25">
      <c r="B299" s="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9"/>
    </row>
    <row r="300" spans="2:16" ht="21" customHeight="1" x14ac:dyDescent="0.25">
      <c r="B300" s="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9"/>
    </row>
    <row r="301" spans="2:16" ht="21" customHeight="1" x14ac:dyDescent="0.25">
      <c r="B301" s="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9"/>
    </row>
    <row r="302" spans="2:16" ht="21" customHeight="1" x14ac:dyDescent="0.25">
      <c r="B302" s="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9"/>
    </row>
    <row r="303" spans="2:16" ht="21" customHeight="1" x14ac:dyDescent="0.25">
      <c r="B303" s="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9"/>
    </row>
    <row r="304" spans="2:16" ht="21" customHeight="1" x14ac:dyDescent="0.25">
      <c r="B304" s="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9"/>
    </row>
    <row r="305" spans="2:16" ht="21" customHeight="1" x14ac:dyDescent="0.25">
      <c r="B305" s="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9"/>
    </row>
    <row r="306" spans="2:16" ht="21" customHeight="1" x14ac:dyDescent="0.25">
      <c r="B306" s="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9"/>
    </row>
    <row r="307" spans="2:16" ht="21" customHeight="1" x14ac:dyDescent="0.25">
      <c r="B307" s="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9"/>
    </row>
    <row r="308" spans="2:16" ht="21" customHeight="1" x14ac:dyDescent="0.25">
      <c r="B308" s="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9"/>
    </row>
    <row r="309" spans="2:16" ht="21" customHeight="1" x14ac:dyDescent="0.25">
      <c r="B309" s="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9"/>
    </row>
    <row r="310" spans="2:16" ht="21" customHeight="1" x14ac:dyDescent="0.25">
      <c r="B310" s="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9"/>
    </row>
    <row r="311" spans="2:16" ht="21" customHeight="1" x14ac:dyDescent="0.25">
      <c r="B311" s="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9"/>
    </row>
    <row r="312" spans="2:16" ht="21" customHeight="1" x14ac:dyDescent="0.25">
      <c r="B312" s="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9"/>
    </row>
    <row r="313" spans="2:16" ht="21" customHeight="1" x14ac:dyDescent="0.25">
      <c r="B313" s="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9"/>
    </row>
    <row r="314" spans="2:16" ht="21" customHeight="1" x14ac:dyDescent="0.25">
      <c r="B314" s="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9"/>
    </row>
    <row r="315" spans="2:16" ht="21" customHeight="1" x14ac:dyDescent="0.25">
      <c r="B315" s="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9"/>
    </row>
    <row r="316" spans="2:16" ht="21" customHeight="1" x14ac:dyDescent="0.25">
      <c r="B316" s="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9"/>
    </row>
    <row r="317" spans="2:16" ht="21" customHeight="1" x14ac:dyDescent="0.25">
      <c r="B317" s="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9"/>
    </row>
    <row r="318" spans="2:16" ht="21" customHeight="1" x14ac:dyDescent="0.25">
      <c r="B318" s="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9"/>
    </row>
    <row r="319" spans="2:16" ht="21" customHeight="1" x14ac:dyDescent="0.25">
      <c r="B319" s="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9"/>
    </row>
    <row r="320" spans="2:16" ht="21" customHeight="1" x14ac:dyDescent="0.25">
      <c r="B320" s="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9"/>
    </row>
    <row r="321" spans="2:16" ht="21" customHeight="1" x14ac:dyDescent="0.25">
      <c r="B321" s="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9"/>
    </row>
    <row r="322" spans="2:16" ht="21" customHeight="1" x14ac:dyDescent="0.25">
      <c r="B322" s="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9"/>
    </row>
    <row r="323" spans="2:16" ht="21" customHeight="1" x14ac:dyDescent="0.25">
      <c r="B323" s="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9"/>
    </row>
    <row r="324" spans="2:16" ht="21" customHeight="1" x14ac:dyDescent="0.25">
      <c r="B324" s="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9"/>
    </row>
    <row r="325" spans="2:16" ht="21" customHeight="1" x14ac:dyDescent="0.25">
      <c r="B325" s="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9"/>
    </row>
    <row r="326" spans="2:16" ht="21" customHeight="1" x14ac:dyDescent="0.25">
      <c r="B326" s="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9"/>
    </row>
    <row r="327" spans="2:16" ht="21" customHeight="1" x14ac:dyDescent="0.25">
      <c r="B327" s="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9"/>
    </row>
    <row r="328" spans="2:16" ht="21" customHeight="1" x14ac:dyDescent="0.25">
      <c r="B328" s="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9"/>
    </row>
    <row r="329" spans="2:16" ht="21" customHeight="1" x14ac:dyDescent="0.25">
      <c r="B329" s="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9"/>
    </row>
    <row r="330" spans="2:16" ht="21" customHeight="1" x14ac:dyDescent="0.25">
      <c r="B330" s="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9"/>
    </row>
    <row r="331" spans="2:16" ht="21" customHeight="1" x14ac:dyDescent="0.25">
      <c r="B331" s="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9"/>
    </row>
    <row r="332" spans="2:16" ht="21" customHeight="1" x14ac:dyDescent="0.25">
      <c r="B332" s="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9"/>
    </row>
    <row r="333" spans="2:16" ht="21" customHeight="1" x14ac:dyDescent="0.25">
      <c r="B333" s="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9"/>
    </row>
    <row r="334" spans="2:16" ht="21" customHeight="1" x14ac:dyDescent="0.25">
      <c r="B334" s="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9"/>
    </row>
    <row r="335" spans="2:16" ht="21" customHeight="1" x14ac:dyDescent="0.25">
      <c r="B335" s="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9"/>
    </row>
    <row r="336" spans="2:16" ht="21" customHeight="1" x14ac:dyDescent="0.25">
      <c r="B336" s="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9"/>
    </row>
    <row r="337" spans="2:16" ht="21" customHeight="1" x14ac:dyDescent="0.25">
      <c r="B337" s="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9"/>
    </row>
    <row r="338" spans="2:16" ht="21" customHeight="1" x14ac:dyDescent="0.25">
      <c r="B338" s="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9"/>
    </row>
    <row r="339" spans="2:16" ht="21" customHeight="1" x14ac:dyDescent="0.25">
      <c r="B339" s="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9"/>
    </row>
    <row r="340" spans="2:16" ht="21" customHeight="1" x14ac:dyDescent="0.25">
      <c r="B340" s="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9"/>
    </row>
    <row r="341" spans="2:16" ht="21" customHeight="1" x14ac:dyDescent="0.25">
      <c r="B341" s="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9"/>
    </row>
    <row r="342" spans="2:16" ht="21" customHeight="1" x14ac:dyDescent="0.25">
      <c r="B342" s="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9"/>
    </row>
    <row r="343" spans="2:16" ht="21" customHeight="1" x14ac:dyDescent="0.25">
      <c r="B343" s="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9"/>
    </row>
    <row r="344" spans="2:16" ht="21" customHeight="1" x14ac:dyDescent="0.25">
      <c r="B344" s="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9"/>
    </row>
    <row r="345" spans="2:16" ht="21" customHeight="1" x14ac:dyDescent="0.25">
      <c r="B345" s="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9"/>
    </row>
    <row r="346" spans="2:16" ht="21" customHeight="1" x14ac:dyDescent="0.25">
      <c r="B346" s="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9"/>
    </row>
    <row r="347" spans="2:16" ht="21" customHeight="1" x14ac:dyDescent="0.25">
      <c r="B347" s="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9"/>
    </row>
    <row r="348" spans="2:16" ht="21" customHeight="1" x14ac:dyDescent="0.25">
      <c r="B348" s="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9"/>
    </row>
    <row r="349" spans="2:16" ht="21" customHeight="1" x14ac:dyDescent="0.25">
      <c r="B349" s="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9"/>
    </row>
    <row r="350" spans="2:16" ht="21" customHeight="1" x14ac:dyDescent="0.25">
      <c r="B350" s="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9"/>
    </row>
    <row r="351" spans="2:16" ht="21" customHeight="1" x14ac:dyDescent="0.25">
      <c r="B351" s="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9"/>
    </row>
    <row r="352" spans="2:16" ht="21" customHeight="1" x14ac:dyDescent="0.25">
      <c r="B352" s="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9"/>
    </row>
    <row r="353" spans="2:16" ht="21" customHeight="1" x14ac:dyDescent="0.25">
      <c r="B353" s="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9"/>
    </row>
    <row r="354" spans="2:16" ht="21" customHeight="1" x14ac:dyDescent="0.25">
      <c r="B354" s="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9"/>
    </row>
    <row r="355" spans="2:16" ht="21" customHeight="1" x14ac:dyDescent="0.25">
      <c r="B355" s="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9"/>
    </row>
    <row r="356" spans="2:16" ht="21" customHeight="1" x14ac:dyDescent="0.25">
      <c r="B356" s="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9"/>
    </row>
    <row r="357" spans="2:16" ht="21" customHeight="1" x14ac:dyDescent="0.25">
      <c r="B357" s="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9"/>
    </row>
    <row r="358" spans="2:16" ht="21" customHeight="1" x14ac:dyDescent="0.25">
      <c r="B358" s="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9"/>
    </row>
    <row r="359" spans="2:16" ht="21" customHeight="1" x14ac:dyDescent="0.25">
      <c r="B359" s="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9"/>
    </row>
    <row r="360" spans="2:16" ht="21" customHeight="1" x14ac:dyDescent="0.25">
      <c r="B360" s="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9"/>
    </row>
    <row r="361" spans="2:16" ht="21" customHeight="1" x14ac:dyDescent="0.25">
      <c r="B361" s="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9"/>
    </row>
    <row r="362" spans="2:16" ht="21" customHeight="1" x14ac:dyDescent="0.25">
      <c r="B362" s="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9"/>
    </row>
    <row r="363" spans="2:16" ht="21" customHeight="1" x14ac:dyDescent="0.25">
      <c r="B363" s="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9"/>
    </row>
    <row r="364" spans="2:16" ht="21" customHeight="1" x14ac:dyDescent="0.25">
      <c r="B364" s="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9"/>
    </row>
    <row r="365" spans="2:16" ht="21" customHeight="1" x14ac:dyDescent="0.25">
      <c r="B365" s="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9"/>
    </row>
    <row r="366" spans="2:16" ht="21" customHeight="1" x14ac:dyDescent="0.25">
      <c r="B366" s="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9"/>
    </row>
    <row r="367" spans="2:16" ht="21" customHeight="1" x14ac:dyDescent="0.25">
      <c r="B367" s="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9"/>
    </row>
    <row r="368" spans="2:16" ht="21" customHeight="1" x14ac:dyDescent="0.25">
      <c r="B368" s="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9"/>
    </row>
    <row r="369" spans="2:16" ht="21" customHeight="1" x14ac:dyDescent="0.25">
      <c r="B369" s="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9"/>
    </row>
    <row r="370" spans="2:16" ht="21" customHeight="1" x14ac:dyDescent="0.25">
      <c r="B370" s="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9"/>
    </row>
    <row r="371" spans="2:16" ht="21" customHeight="1" x14ac:dyDescent="0.25">
      <c r="B371" s="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9"/>
    </row>
    <row r="372" spans="2:16" ht="21" customHeight="1" x14ac:dyDescent="0.25">
      <c r="B372" s="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9"/>
    </row>
    <row r="373" spans="2:16" ht="21" customHeight="1" x14ac:dyDescent="0.25">
      <c r="B373" s="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9"/>
    </row>
    <row r="374" spans="2:16" ht="21" customHeight="1" x14ac:dyDescent="0.25">
      <c r="B374" s="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9"/>
    </row>
    <row r="375" spans="2:16" ht="21" customHeight="1" x14ac:dyDescent="0.25">
      <c r="B375" s="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9"/>
    </row>
    <row r="376" spans="2:16" ht="21" customHeight="1" x14ac:dyDescent="0.25">
      <c r="B376" s="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9"/>
    </row>
    <row r="377" spans="2:16" ht="21" customHeight="1" x14ac:dyDescent="0.25">
      <c r="B377" s="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9"/>
    </row>
    <row r="378" spans="2:16" ht="21" customHeight="1" x14ac:dyDescent="0.25">
      <c r="B378" s="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9"/>
    </row>
    <row r="379" spans="2:16" ht="21" customHeight="1" x14ac:dyDescent="0.25">
      <c r="B379" s="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9"/>
    </row>
    <row r="380" spans="2:16" ht="21" customHeight="1" x14ac:dyDescent="0.25">
      <c r="B380" s="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9"/>
    </row>
    <row r="381" spans="2:16" ht="21" customHeight="1" x14ac:dyDescent="0.25">
      <c r="B381" s="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9"/>
    </row>
    <row r="382" spans="2:16" ht="21" customHeight="1" x14ac:dyDescent="0.25">
      <c r="B382" s="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9"/>
    </row>
    <row r="383" spans="2:16" ht="21" customHeight="1" x14ac:dyDescent="0.25">
      <c r="B383" s="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9"/>
    </row>
    <row r="384" spans="2:16" ht="21" customHeight="1" x14ac:dyDescent="0.25">
      <c r="B384" s="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9"/>
    </row>
    <row r="385" spans="2:16" ht="21" customHeight="1" x14ac:dyDescent="0.25">
      <c r="B385" s="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9"/>
    </row>
    <row r="386" spans="2:16" ht="21" customHeight="1" x14ac:dyDescent="0.25">
      <c r="B386" s="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9"/>
    </row>
    <row r="387" spans="2:16" ht="21" customHeight="1" x14ac:dyDescent="0.25">
      <c r="B387" s="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9"/>
    </row>
    <row r="388" spans="2:16" ht="21" customHeight="1" x14ac:dyDescent="0.25">
      <c r="B388" s="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9"/>
    </row>
    <row r="389" spans="2:16" ht="21" customHeight="1" x14ac:dyDescent="0.25">
      <c r="B389" s="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9"/>
    </row>
    <row r="390" spans="2:16" ht="21" customHeight="1" x14ac:dyDescent="0.25">
      <c r="B390" s="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9"/>
    </row>
    <row r="391" spans="2:16" ht="21" customHeight="1" x14ac:dyDescent="0.25">
      <c r="B391" s="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9"/>
    </row>
    <row r="392" spans="2:16" ht="21" customHeight="1" x14ac:dyDescent="0.25">
      <c r="B392" s="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9"/>
    </row>
    <row r="393" spans="2:16" ht="21" customHeight="1" x14ac:dyDescent="0.25">
      <c r="B393" s="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9"/>
    </row>
    <row r="394" spans="2:16" ht="21" customHeight="1" x14ac:dyDescent="0.25">
      <c r="B394" s="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9"/>
    </row>
    <row r="395" spans="2:16" ht="21" customHeight="1" x14ac:dyDescent="0.25">
      <c r="B395" s="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9"/>
    </row>
    <row r="396" spans="2:16" ht="21" customHeight="1" x14ac:dyDescent="0.25">
      <c r="B396" s="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9"/>
    </row>
    <row r="397" spans="2:16" ht="21" customHeight="1" x14ac:dyDescent="0.25">
      <c r="B397" s="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9"/>
    </row>
    <row r="398" spans="2:16" ht="21" customHeight="1" x14ac:dyDescent="0.25">
      <c r="B398" s="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9"/>
    </row>
    <row r="399" spans="2:16" ht="21" customHeight="1" x14ac:dyDescent="0.25">
      <c r="B399" s="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9"/>
    </row>
    <row r="400" spans="2:16" ht="21" customHeight="1" x14ac:dyDescent="0.25">
      <c r="B400" s="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9"/>
    </row>
    <row r="401" spans="2:16" ht="21" customHeight="1" x14ac:dyDescent="0.25">
      <c r="B401" s="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9"/>
    </row>
    <row r="402" spans="2:16" ht="21" customHeight="1" x14ac:dyDescent="0.25">
      <c r="B402" s="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9"/>
    </row>
    <row r="403" spans="2:16" ht="21" customHeight="1" x14ac:dyDescent="0.25">
      <c r="B403" s="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9"/>
    </row>
    <row r="404" spans="2:16" ht="21" customHeight="1" x14ac:dyDescent="0.25">
      <c r="B404" s="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9"/>
    </row>
    <row r="405" spans="2:16" ht="21" customHeight="1" x14ac:dyDescent="0.25">
      <c r="B405" s="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9"/>
    </row>
    <row r="406" spans="2:16" ht="21" customHeight="1" x14ac:dyDescent="0.25">
      <c r="B406" s="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9"/>
    </row>
    <row r="407" spans="2:16" ht="21" customHeight="1" x14ac:dyDescent="0.25">
      <c r="B407" s="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9"/>
    </row>
    <row r="408" spans="2:16" ht="21" customHeight="1" x14ac:dyDescent="0.25">
      <c r="B408" s="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9"/>
    </row>
    <row r="409" spans="2:16" ht="21" customHeight="1" x14ac:dyDescent="0.25">
      <c r="B409" s="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9"/>
    </row>
    <row r="410" spans="2:16" ht="21" customHeight="1" x14ac:dyDescent="0.25">
      <c r="B410" s="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9"/>
    </row>
    <row r="411" spans="2:16" ht="21" customHeight="1" x14ac:dyDescent="0.25">
      <c r="B411" s="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9"/>
    </row>
    <row r="412" spans="2:16" ht="21" customHeight="1" x14ac:dyDescent="0.25">
      <c r="B412" s="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9"/>
    </row>
    <row r="413" spans="2:16" ht="21" customHeight="1" x14ac:dyDescent="0.25">
      <c r="B413" s="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9"/>
    </row>
    <row r="414" spans="2:16" ht="21" customHeight="1" x14ac:dyDescent="0.25">
      <c r="B414" s="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9"/>
    </row>
    <row r="415" spans="2:16" ht="21" customHeight="1" x14ac:dyDescent="0.25">
      <c r="B415" s="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9"/>
    </row>
    <row r="416" spans="2:16" ht="21" customHeight="1" x14ac:dyDescent="0.25">
      <c r="B416" s="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9"/>
    </row>
    <row r="417" spans="2:16" ht="21" customHeight="1" x14ac:dyDescent="0.25">
      <c r="B417" s="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9"/>
    </row>
    <row r="418" spans="2:16" ht="21" customHeight="1" x14ac:dyDescent="0.25">
      <c r="B418" s="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9"/>
    </row>
    <row r="419" spans="2:16" ht="21" customHeight="1" x14ac:dyDescent="0.25">
      <c r="B419" s="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9"/>
    </row>
    <row r="420" spans="2:16" ht="21" customHeight="1" x14ac:dyDescent="0.25">
      <c r="B420" s="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9"/>
    </row>
    <row r="421" spans="2:16" ht="21" customHeight="1" x14ac:dyDescent="0.25">
      <c r="B421" s="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9"/>
    </row>
    <row r="422" spans="2:16" ht="21" customHeight="1" x14ac:dyDescent="0.25">
      <c r="B422" s="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9"/>
    </row>
    <row r="423" spans="2:16" ht="21" customHeight="1" x14ac:dyDescent="0.25">
      <c r="B423" s="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9"/>
    </row>
    <row r="424" spans="2:16" ht="21" customHeight="1" x14ac:dyDescent="0.25">
      <c r="B424" s="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9"/>
    </row>
    <row r="425" spans="2:16" ht="21" customHeight="1" x14ac:dyDescent="0.25">
      <c r="B425" s="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9"/>
    </row>
    <row r="426" spans="2:16" ht="21" customHeight="1" x14ac:dyDescent="0.25">
      <c r="B426" s="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9"/>
    </row>
    <row r="427" spans="2:16" ht="21" customHeight="1" x14ac:dyDescent="0.25">
      <c r="B427" s="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9"/>
    </row>
    <row r="428" spans="2:16" ht="21" customHeight="1" x14ac:dyDescent="0.25">
      <c r="B428" s="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9"/>
    </row>
    <row r="429" spans="2:16" ht="21" customHeight="1" x14ac:dyDescent="0.25">
      <c r="B429" s="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9"/>
    </row>
    <row r="430" spans="2:16" ht="21" customHeight="1" x14ac:dyDescent="0.25">
      <c r="B430" s="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9"/>
    </row>
    <row r="431" spans="2:16" ht="21" customHeight="1" x14ac:dyDescent="0.25">
      <c r="B431" s="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9"/>
    </row>
    <row r="432" spans="2:16" ht="21" customHeight="1" x14ac:dyDescent="0.25">
      <c r="B432" s="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9"/>
    </row>
    <row r="433" spans="2:16" ht="21" customHeight="1" x14ac:dyDescent="0.25">
      <c r="B433" s="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9"/>
    </row>
    <row r="434" spans="2:16" ht="21" customHeight="1" x14ac:dyDescent="0.25">
      <c r="B434" s="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9"/>
    </row>
    <row r="435" spans="2:16" ht="21" customHeight="1" x14ac:dyDescent="0.25">
      <c r="B435" s="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9"/>
    </row>
    <row r="436" spans="2:16" ht="21" customHeight="1" x14ac:dyDescent="0.25">
      <c r="B436" s="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9"/>
    </row>
    <row r="437" spans="2:16" ht="21" customHeight="1" x14ac:dyDescent="0.25">
      <c r="B437" s="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9"/>
    </row>
    <row r="438" spans="2:16" ht="21" customHeight="1" x14ac:dyDescent="0.25">
      <c r="B438" s="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9"/>
    </row>
    <row r="439" spans="2:16" ht="21" customHeight="1" x14ac:dyDescent="0.25">
      <c r="B439" s="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9"/>
    </row>
    <row r="440" spans="2:16" ht="21" customHeight="1" x14ac:dyDescent="0.25">
      <c r="B440" s="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9"/>
    </row>
    <row r="441" spans="2:16" ht="21" customHeight="1" x14ac:dyDescent="0.25">
      <c r="B441" s="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9"/>
    </row>
    <row r="442" spans="2:16" ht="21" customHeight="1" x14ac:dyDescent="0.25">
      <c r="B442" s="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9"/>
    </row>
    <row r="443" spans="2:16" ht="21" customHeight="1" x14ac:dyDescent="0.25">
      <c r="B443" s="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9"/>
    </row>
    <row r="444" spans="2:16" ht="21" customHeight="1" x14ac:dyDescent="0.25">
      <c r="B444" s="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9"/>
    </row>
    <row r="445" spans="2:16" ht="21" customHeight="1" x14ac:dyDescent="0.25">
      <c r="B445" s="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9"/>
    </row>
    <row r="446" spans="2:16" ht="21" customHeight="1" x14ac:dyDescent="0.25">
      <c r="B446" s="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9"/>
    </row>
    <row r="447" spans="2:16" ht="21" customHeight="1" x14ac:dyDescent="0.25">
      <c r="B447" s="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9"/>
    </row>
    <row r="448" spans="2:16" ht="21" customHeight="1" x14ac:dyDescent="0.25">
      <c r="B448" s="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9"/>
    </row>
    <row r="449" spans="2:16" ht="21" customHeight="1" x14ac:dyDescent="0.25">
      <c r="B449" s="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9"/>
    </row>
    <row r="450" spans="2:16" ht="21" customHeight="1" x14ac:dyDescent="0.25">
      <c r="B450" s="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9"/>
    </row>
    <row r="451" spans="2:16" ht="21" customHeight="1" x14ac:dyDescent="0.25">
      <c r="B451" s="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9"/>
    </row>
    <row r="452" spans="2:16" ht="21" customHeight="1" x14ac:dyDescent="0.25">
      <c r="B452" s="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9"/>
    </row>
    <row r="453" spans="2:16" ht="21" customHeight="1" x14ac:dyDescent="0.25">
      <c r="B453" s="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9"/>
    </row>
    <row r="454" spans="2:16" ht="21" customHeight="1" x14ac:dyDescent="0.25">
      <c r="B454" s="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9"/>
    </row>
    <row r="455" spans="2:16" ht="21" customHeight="1" x14ac:dyDescent="0.25">
      <c r="B455" s="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9"/>
    </row>
    <row r="456" spans="2:16" ht="21" customHeight="1" x14ac:dyDescent="0.25">
      <c r="B456" s="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9"/>
    </row>
    <row r="457" spans="2:16" ht="21" customHeight="1" x14ac:dyDescent="0.25">
      <c r="B457" s="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9"/>
    </row>
    <row r="458" spans="2:16" ht="21" customHeight="1" x14ac:dyDescent="0.25">
      <c r="B458" s="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9"/>
    </row>
    <row r="459" spans="2:16" ht="21" customHeight="1" x14ac:dyDescent="0.25">
      <c r="B459" s="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9"/>
    </row>
    <row r="460" spans="2:16" ht="21" customHeight="1" x14ac:dyDescent="0.25">
      <c r="B460" s="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9"/>
    </row>
    <row r="461" spans="2:16" ht="21" customHeight="1" x14ac:dyDescent="0.25">
      <c r="B461" s="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9"/>
    </row>
    <row r="462" spans="2:16" ht="21" customHeight="1" x14ac:dyDescent="0.25">
      <c r="B462" s="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9"/>
    </row>
    <row r="463" spans="2:16" ht="21" customHeight="1" x14ac:dyDescent="0.25">
      <c r="B463" s="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9"/>
    </row>
    <row r="464" spans="2:16" ht="21" customHeight="1" x14ac:dyDescent="0.25">
      <c r="B464" s="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9"/>
    </row>
    <row r="465" spans="2:16" ht="21" customHeight="1" x14ac:dyDescent="0.25">
      <c r="B465" s="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9"/>
    </row>
    <row r="466" spans="2:16" ht="21" customHeight="1" x14ac:dyDescent="0.25">
      <c r="B466" s="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9"/>
    </row>
    <row r="467" spans="2:16" ht="21" customHeight="1" x14ac:dyDescent="0.25">
      <c r="B467" s="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9"/>
    </row>
    <row r="468" spans="2:16" ht="21" customHeight="1" x14ac:dyDescent="0.25">
      <c r="B468" s="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9"/>
    </row>
    <row r="469" spans="2:16" ht="21" customHeight="1" x14ac:dyDescent="0.25">
      <c r="B469" s="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9"/>
    </row>
    <row r="470" spans="2:16" ht="21" customHeight="1" x14ac:dyDescent="0.25">
      <c r="B470" s="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9"/>
    </row>
    <row r="471" spans="2:16" ht="21" customHeight="1" x14ac:dyDescent="0.25">
      <c r="B471" s="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9"/>
    </row>
    <row r="472" spans="2:16" ht="21" customHeight="1" x14ac:dyDescent="0.25">
      <c r="B472" s="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9"/>
    </row>
    <row r="473" spans="2:16" ht="21" customHeight="1" x14ac:dyDescent="0.25">
      <c r="B473" s="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9"/>
    </row>
    <row r="474" spans="2:16" ht="21" customHeight="1" x14ac:dyDescent="0.25">
      <c r="B474" s="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9"/>
    </row>
    <row r="475" spans="2:16" ht="21" customHeight="1" x14ac:dyDescent="0.25">
      <c r="B475" s="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9"/>
    </row>
    <row r="476" spans="2:16" ht="21" customHeight="1" x14ac:dyDescent="0.25">
      <c r="B476" s="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9"/>
    </row>
    <row r="477" spans="2:16" ht="21" customHeight="1" x14ac:dyDescent="0.25">
      <c r="B477" s="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9"/>
    </row>
    <row r="478" spans="2:16" ht="21" customHeight="1" x14ac:dyDescent="0.25">
      <c r="B478" s="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9"/>
    </row>
    <row r="479" spans="2:16" ht="21" customHeight="1" x14ac:dyDescent="0.25">
      <c r="B479" s="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9"/>
    </row>
    <row r="480" spans="2:16" ht="21" customHeight="1" x14ac:dyDescent="0.25">
      <c r="B480" s="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9"/>
    </row>
    <row r="481" spans="2:16" ht="21" customHeight="1" x14ac:dyDescent="0.25">
      <c r="B481" s="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9"/>
    </row>
    <row r="482" spans="2:16" ht="21" customHeight="1" x14ac:dyDescent="0.25">
      <c r="B482" s="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9"/>
    </row>
    <row r="483" spans="2:16" ht="21" customHeight="1" x14ac:dyDescent="0.25">
      <c r="B483" s="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9"/>
    </row>
    <row r="484" spans="2:16" ht="21" customHeight="1" x14ac:dyDescent="0.25">
      <c r="B484" s="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9"/>
    </row>
    <row r="485" spans="2:16" ht="21" customHeight="1" x14ac:dyDescent="0.25">
      <c r="B485" s="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9"/>
    </row>
    <row r="486" spans="2:16" ht="21" customHeight="1" x14ac:dyDescent="0.25">
      <c r="B486" s="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9"/>
    </row>
    <row r="487" spans="2:16" ht="21" customHeight="1" x14ac:dyDescent="0.25">
      <c r="B487" s="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9"/>
    </row>
    <row r="488" spans="2:16" ht="21" customHeight="1" x14ac:dyDescent="0.25">
      <c r="B488" s="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9"/>
    </row>
    <row r="489" spans="2:16" ht="21" customHeight="1" x14ac:dyDescent="0.25">
      <c r="B489" s="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9"/>
    </row>
    <row r="490" spans="2:16" ht="21" customHeight="1" x14ac:dyDescent="0.25">
      <c r="B490" s="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9"/>
    </row>
    <row r="491" spans="2:16" ht="21" customHeight="1" x14ac:dyDescent="0.25">
      <c r="B491" s="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9"/>
    </row>
    <row r="492" spans="2:16" ht="21" customHeight="1" x14ac:dyDescent="0.25">
      <c r="B492" s="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9"/>
    </row>
    <row r="493" spans="2:16" ht="21" customHeight="1" x14ac:dyDescent="0.25">
      <c r="B493" s="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9"/>
    </row>
    <row r="494" spans="2:16" ht="21" customHeight="1" x14ac:dyDescent="0.25">
      <c r="B494" s="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9"/>
    </row>
    <row r="495" spans="2:16" ht="21" customHeight="1" x14ac:dyDescent="0.25">
      <c r="B495" s="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9"/>
    </row>
    <row r="496" spans="2:16" ht="21" customHeight="1" x14ac:dyDescent="0.25">
      <c r="B496" s="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9"/>
    </row>
    <row r="497" spans="2:16" ht="21" customHeight="1" x14ac:dyDescent="0.25">
      <c r="B497" s="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9"/>
    </row>
    <row r="498" spans="2:16" ht="21" customHeight="1" x14ac:dyDescent="0.25">
      <c r="B498" s="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9"/>
    </row>
    <row r="499" spans="2:16" ht="21" customHeight="1" x14ac:dyDescent="0.25">
      <c r="B499" s="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9"/>
    </row>
    <row r="500" spans="2:16" ht="21" customHeight="1" x14ac:dyDescent="0.25">
      <c r="B500" s="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9"/>
    </row>
    <row r="501" spans="2:16" ht="21" customHeight="1" x14ac:dyDescent="0.25">
      <c r="B501" s="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9"/>
    </row>
    <row r="502" spans="2:16" ht="21" customHeight="1" x14ac:dyDescent="0.25">
      <c r="B502" s="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9"/>
    </row>
    <row r="503" spans="2:16" ht="21" customHeight="1" x14ac:dyDescent="0.25">
      <c r="B503" s="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9"/>
    </row>
    <row r="504" spans="2:16" ht="21" customHeight="1" x14ac:dyDescent="0.25">
      <c r="B504" s="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9"/>
    </row>
    <row r="505" spans="2:16" ht="21" customHeight="1" x14ac:dyDescent="0.25">
      <c r="B505" s="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9"/>
    </row>
    <row r="506" spans="2:16" ht="21" customHeight="1" x14ac:dyDescent="0.25">
      <c r="B506" s="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9"/>
    </row>
    <row r="507" spans="2:16" ht="21" customHeight="1" x14ac:dyDescent="0.25">
      <c r="B507" s="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9"/>
    </row>
    <row r="508" spans="2:16" ht="21" customHeight="1" x14ac:dyDescent="0.25">
      <c r="B508" s="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9"/>
    </row>
    <row r="509" spans="2:16" ht="21" customHeight="1" x14ac:dyDescent="0.25">
      <c r="B509" s="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9"/>
    </row>
    <row r="510" spans="2:16" ht="21" customHeight="1" x14ac:dyDescent="0.25">
      <c r="B510" s="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9"/>
    </row>
    <row r="511" spans="2:16" ht="21" customHeight="1" x14ac:dyDescent="0.25">
      <c r="B511" s="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9"/>
    </row>
    <row r="512" spans="2:16" ht="21" customHeight="1" x14ac:dyDescent="0.25">
      <c r="B512" s="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9"/>
    </row>
    <row r="513" spans="2:16" ht="21" customHeight="1" x14ac:dyDescent="0.25">
      <c r="B513" s="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9"/>
    </row>
    <row r="514" spans="2:16" ht="21" customHeight="1" x14ac:dyDescent="0.25">
      <c r="B514" s="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9"/>
    </row>
    <row r="515" spans="2:16" ht="21" customHeight="1" x14ac:dyDescent="0.25">
      <c r="B515" s="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9"/>
    </row>
    <row r="516" spans="2:16" ht="21" customHeight="1" x14ac:dyDescent="0.25">
      <c r="B516" s="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9"/>
    </row>
    <row r="517" spans="2:16" ht="21" customHeight="1" x14ac:dyDescent="0.25">
      <c r="B517" s="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9"/>
    </row>
    <row r="518" spans="2:16" ht="21" customHeight="1" x14ac:dyDescent="0.25">
      <c r="B518" s="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9"/>
    </row>
    <row r="519" spans="2:16" ht="21" customHeight="1" x14ac:dyDescent="0.25">
      <c r="B519" s="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9"/>
    </row>
    <row r="520" spans="2:16" ht="21" customHeight="1" x14ac:dyDescent="0.25">
      <c r="B520" s="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9"/>
    </row>
    <row r="521" spans="2:16" ht="21" customHeight="1" x14ac:dyDescent="0.25">
      <c r="B521" s="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9"/>
    </row>
    <row r="522" spans="2:16" ht="21" customHeight="1" x14ac:dyDescent="0.25">
      <c r="B522" s="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9"/>
    </row>
    <row r="523" spans="2:16" ht="21" customHeight="1" x14ac:dyDescent="0.25">
      <c r="B523" s="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9"/>
    </row>
    <row r="524" spans="2:16" ht="21" customHeight="1" x14ac:dyDescent="0.25">
      <c r="B524" s="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9"/>
    </row>
    <row r="525" spans="2:16" ht="21" customHeight="1" x14ac:dyDescent="0.25">
      <c r="B525" s="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9"/>
    </row>
    <row r="526" spans="2:16" ht="21" customHeight="1" x14ac:dyDescent="0.25">
      <c r="B526" s="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9"/>
    </row>
    <row r="527" spans="2:16" ht="21" customHeight="1" x14ac:dyDescent="0.25">
      <c r="B527" s="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9"/>
    </row>
    <row r="528" spans="2:16" ht="21" customHeight="1" x14ac:dyDescent="0.25">
      <c r="B528" s="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9"/>
    </row>
    <row r="529" spans="2:16" ht="21" customHeight="1" x14ac:dyDescent="0.25">
      <c r="B529" s="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9"/>
    </row>
    <row r="530" spans="2:16" ht="21" customHeight="1" x14ac:dyDescent="0.25">
      <c r="B530" s="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9"/>
    </row>
    <row r="531" spans="2:16" ht="21" customHeight="1" x14ac:dyDescent="0.25">
      <c r="B531" s="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9"/>
    </row>
    <row r="532" spans="2:16" ht="21" customHeight="1" x14ac:dyDescent="0.25">
      <c r="B532" s="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9"/>
    </row>
    <row r="533" spans="2:16" ht="21" customHeight="1" x14ac:dyDescent="0.25">
      <c r="B533" s="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9"/>
    </row>
    <row r="534" spans="2:16" ht="21" customHeight="1" x14ac:dyDescent="0.25">
      <c r="B534" s="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9"/>
    </row>
    <row r="535" spans="2:16" ht="21" customHeight="1" x14ac:dyDescent="0.25">
      <c r="B535" s="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9"/>
    </row>
    <row r="536" spans="2:16" ht="21" customHeight="1" x14ac:dyDescent="0.25">
      <c r="B536" s="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9"/>
    </row>
    <row r="537" spans="2:16" ht="21" customHeight="1" x14ac:dyDescent="0.25">
      <c r="B537" s="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9"/>
    </row>
    <row r="538" spans="2:16" ht="21" customHeight="1" x14ac:dyDescent="0.25">
      <c r="B538" s="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9"/>
    </row>
    <row r="539" spans="2:16" ht="21" customHeight="1" x14ac:dyDescent="0.25">
      <c r="B539" s="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9"/>
    </row>
    <row r="540" spans="2:16" ht="21" customHeight="1" x14ac:dyDescent="0.25">
      <c r="B540" s="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9"/>
    </row>
    <row r="541" spans="2:16" ht="21" customHeight="1" x14ac:dyDescent="0.25">
      <c r="B541" s="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9"/>
    </row>
    <row r="542" spans="2:16" ht="21" customHeight="1" x14ac:dyDescent="0.25">
      <c r="B542" s="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9"/>
    </row>
    <row r="543" spans="2:16" ht="21" customHeight="1" x14ac:dyDescent="0.25">
      <c r="B543" s="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9"/>
    </row>
    <row r="544" spans="2:16" ht="21" customHeight="1" x14ac:dyDescent="0.25">
      <c r="B544" s="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9"/>
    </row>
    <row r="545" spans="2:16" ht="21" customHeight="1" x14ac:dyDescent="0.25">
      <c r="B545" s="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9"/>
    </row>
    <row r="546" spans="2:16" ht="21" customHeight="1" x14ac:dyDescent="0.25">
      <c r="B546" s="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9"/>
    </row>
    <row r="547" spans="2:16" ht="21" customHeight="1" x14ac:dyDescent="0.25">
      <c r="B547" s="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9"/>
    </row>
    <row r="548" spans="2:16" ht="21" customHeight="1" x14ac:dyDescent="0.25">
      <c r="B548" s="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9"/>
    </row>
    <row r="549" spans="2:16" ht="21" customHeight="1" x14ac:dyDescent="0.25">
      <c r="B549" s="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9"/>
    </row>
    <row r="550" spans="2:16" ht="21" customHeight="1" x14ac:dyDescent="0.25">
      <c r="B550" s="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9"/>
    </row>
    <row r="551" spans="2:16" ht="21" customHeight="1" x14ac:dyDescent="0.25">
      <c r="B551" s="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9"/>
    </row>
    <row r="552" spans="2:16" ht="21" customHeight="1" x14ac:dyDescent="0.25">
      <c r="B552" s="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9"/>
    </row>
    <row r="553" spans="2:16" ht="21" customHeight="1" x14ac:dyDescent="0.25">
      <c r="B553" s="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9"/>
    </row>
    <row r="554" spans="2:16" ht="21" customHeight="1" x14ac:dyDescent="0.25">
      <c r="B554" s="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9"/>
    </row>
    <row r="555" spans="2:16" ht="21" customHeight="1" x14ac:dyDescent="0.25">
      <c r="B555" s="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9"/>
    </row>
    <row r="556" spans="2:16" ht="21" customHeight="1" x14ac:dyDescent="0.25">
      <c r="B556" s="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9"/>
    </row>
    <row r="557" spans="2:16" ht="21" customHeight="1" x14ac:dyDescent="0.25">
      <c r="B557" s="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9"/>
    </row>
    <row r="558" spans="2:16" ht="21" customHeight="1" x14ac:dyDescent="0.25">
      <c r="B558" s="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9"/>
    </row>
    <row r="559" spans="2:16" ht="21" customHeight="1" x14ac:dyDescent="0.25">
      <c r="B559" s="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9"/>
    </row>
    <row r="560" spans="2:16" ht="21" customHeight="1" x14ac:dyDescent="0.25">
      <c r="B560" s="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9"/>
    </row>
    <row r="561" spans="2:16" ht="21" customHeight="1" x14ac:dyDescent="0.25">
      <c r="B561" s="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9"/>
    </row>
    <row r="562" spans="2:16" ht="21" customHeight="1" x14ac:dyDescent="0.25">
      <c r="B562" s="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9"/>
    </row>
    <row r="563" spans="2:16" ht="21" customHeight="1" x14ac:dyDescent="0.25">
      <c r="B563" s="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9"/>
    </row>
    <row r="564" spans="2:16" ht="21" customHeight="1" x14ac:dyDescent="0.25">
      <c r="B564" s="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9"/>
    </row>
    <row r="565" spans="2:16" ht="21" customHeight="1" x14ac:dyDescent="0.25">
      <c r="B565" s="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9"/>
    </row>
    <row r="566" spans="2:16" ht="21" customHeight="1" x14ac:dyDescent="0.25">
      <c r="B566" s="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9"/>
    </row>
    <row r="567" spans="2:16" ht="21" customHeight="1" x14ac:dyDescent="0.25">
      <c r="B567" s="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9"/>
    </row>
    <row r="568" spans="2:16" ht="21" customHeight="1" x14ac:dyDescent="0.25">
      <c r="B568" s="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9"/>
    </row>
    <row r="569" spans="2:16" ht="21" customHeight="1" x14ac:dyDescent="0.25">
      <c r="B569" s="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9"/>
    </row>
    <row r="570" spans="2:16" ht="21" customHeight="1" x14ac:dyDescent="0.25">
      <c r="B570" s="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9"/>
    </row>
    <row r="571" spans="2:16" ht="21" customHeight="1" x14ac:dyDescent="0.25">
      <c r="B571" s="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9"/>
    </row>
    <row r="572" spans="2:16" ht="21" customHeight="1" x14ac:dyDescent="0.25">
      <c r="B572" s="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9"/>
    </row>
    <row r="573" spans="2:16" ht="21" customHeight="1" x14ac:dyDescent="0.25">
      <c r="B573" s="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9"/>
    </row>
    <row r="574" spans="2:16" ht="21" customHeight="1" x14ac:dyDescent="0.25">
      <c r="B574" s="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9"/>
    </row>
    <row r="575" spans="2:16" ht="21" customHeight="1" x14ac:dyDescent="0.25">
      <c r="B575" s="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9"/>
    </row>
    <row r="576" spans="2:16" ht="21" customHeight="1" x14ac:dyDescent="0.25">
      <c r="B576" s="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9"/>
    </row>
    <row r="577" spans="2:16" ht="21" customHeight="1" x14ac:dyDescent="0.25">
      <c r="B577" s="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9"/>
    </row>
    <row r="578" spans="2:16" ht="21" customHeight="1" x14ac:dyDescent="0.25">
      <c r="B578" s="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9"/>
    </row>
    <row r="579" spans="2:16" ht="21" customHeight="1" x14ac:dyDescent="0.25">
      <c r="B579" s="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9"/>
    </row>
    <row r="580" spans="2:16" ht="21" customHeight="1" x14ac:dyDescent="0.25">
      <c r="B580" s="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9"/>
    </row>
    <row r="581" spans="2:16" ht="21" customHeight="1" x14ac:dyDescent="0.25">
      <c r="B581" s="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9"/>
    </row>
    <row r="582" spans="2:16" ht="21" customHeight="1" x14ac:dyDescent="0.25">
      <c r="B582" s="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9"/>
    </row>
    <row r="583" spans="2:16" ht="21" customHeight="1" x14ac:dyDescent="0.25">
      <c r="B583" s="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9"/>
    </row>
    <row r="584" spans="2:16" ht="21" customHeight="1" x14ac:dyDescent="0.25">
      <c r="B584" s="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9"/>
    </row>
    <row r="585" spans="2:16" ht="21" customHeight="1" x14ac:dyDescent="0.25">
      <c r="B585" s="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9"/>
    </row>
    <row r="586" spans="2:16" ht="21" customHeight="1" x14ac:dyDescent="0.25">
      <c r="B586" s="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9"/>
    </row>
    <row r="587" spans="2:16" ht="21" customHeight="1" x14ac:dyDescent="0.25">
      <c r="B587" s="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9"/>
    </row>
    <row r="588" spans="2:16" ht="21" customHeight="1" x14ac:dyDescent="0.25">
      <c r="B588" s="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9"/>
    </row>
    <row r="589" spans="2:16" ht="21" customHeight="1" x14ac:dyDescent="0.25">
      <c r="B589" s="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9"/>
    </row>
    <row r="590" spans="2:16" ht="21" customHeight="1" x14ac:dyDescent="0.25">
      <c r="B590" s="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9"/>
    </row>
    <row r="591" spans="2:16" ht="21" customHeight="1" x14ac:dyDescent="0.25">
      <c r="B591" s="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9"/>
    </row>
    <row r="592" spans="2:16" ht="21" customHeight="1" x14ac:dyDescent="0.25">
      <c r="B592" s="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9"/>
    </row>
    <row r="593" spans="2:16" ht="21" customHeight="1" x14ac:dyDescent="0.25">
      <c r="B593" s="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9"/>
    </row>
    <row r="594" spans="2:16" ht="21" customHeight="1" x14ac:dyDescent="0.25">
      <c r="B594" s="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9"/>
    </row>
    <row r="595" spans="2:16" ht="21" customHeight="1" x14ac:dyDescent="0.25">
      <c r="B595" s="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9"/>
    </row>
    <row r="596" spans="2:16" ht="21" customHeight="1" x14ac:dyDescent="0.25">
      <c r="B596" s="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9"/>
    </row>
    <row r="597" spans="2:16" ht="21" customHeight="1" x14ac:dyDescent="0.25">
      <c r="B597" s="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9"/>
    </row>
    <row r="598" spans="2:16" ht="21" customHeight="1" x14ac:dyDescent="0.25">
      <c r="B598" s="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9"/>
    </row>
    <row r="599" spans="2:16" ht="21" customHeight="1" x14ac:dyDescent="0.25">
      <c r="B599" s="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9"/>
    </row>
    <row r="600" spans="2:16" ht="21" customHeight="1" x14ac:dyDescent="0.25">
      <c r="B600" s="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9"/>
    </row>
    <row r="601" spans="2:16" ht="21" customHeight="1" x14ac:dyDescent="0.25">
      <c r="B601" s="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9"/>
    </row>
    <row r="602" spans="2:16" ht="21" customHeight="1" x14ac:dyDescent="0.25">
      <c r="B602" s="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9"/>
    </row>
    <row r="603" spans="2:16" ht="21" customHeight="1" x14ac:dyDescent="0.25">
      <c r="B603" s="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9"/>
    </row>
    <row r="604" spans="2:16" ht="21" customHeight="1" x14ac:dyDescent="0.25">
      <c r="B604" s="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9"/>
    </row>
    <row r="605" spans="2:16" ht="21" customHeight="1" x14ac:dyDescent="0.25">
      <c r="B605" s="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9"/>
    </row>
    <row r="606" spans="2:16" ht="21" customHeight="1" x14ac:dyDescent="0.25">
      <c r="B606" s="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9"/>
    </row>
    <row r="607" spans="2:16" ht="21" customHeight="1" x14ac:dyDescent="0.25">
      <c r="B607" s="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9"/>
    </row>
    <row r="608" spans="2:16" ht="21" customHeight="1" x14ac:dyDescent="0.25">
      <c r="B608" s="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9"/>
    </row>
    <row r="609" spans="2:16" ht="21" customHeight="1" x14ac:dyDescent="0.25">
      <c r="B609" s="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9"/>
    </row>
    <row r="610" spans="2:16" ht="21" customHeight="1" x14ac:dyDescent="0.25">
      <c r="B610" s="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9"/>
    </row>
    <row r="611" spans="2:16" ht="21" customHeight="1" x14ac:dyDescent="0.25">
      <c r="B611" s="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9"/>
    </row>
    <row r="612" spans="2:16" ht="21" customHeight="1" x14ac:dyDescent="0.25">
      <c r="B612" s="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9"/>
    </row>
    <row r="613" spans="2:16" ht="21" customHeight="1" x14ac:dyDescent="0.25">
      <c r="B613" s="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9"/>
    </row>
    <row r="614" spans="2:16" ht="21" customHeight="1" x14ac:dyDescent="0.25">
      <c r="B614" s="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9"/>
    </row>
    <row r="615" spans="2:16" ht="21" customHeight="1" x14ac:dyDescent="0.25">
      <c r="B615" s="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9"/>
    </row>
    <row r="616" spans="2:16" ht="21" customHeight="1" x14ac:dyDescent="0.25">
      <c r="B616" s="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9"/>
    </row>
    <row r="617" spans="2:16" ht="21" customHeight="1" x14ac:dyDescent="0.25">
      <c r="B617" s="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9"/>
    </row>
    <row r="618" spans="2:16" ht="21" customHeight="1" x14ac:dyDescent="0.25">
      <c r="B618" s="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9"/>
    </row>
    <row r="619" spans="2:16" ht="21" customHeight="1" x14ac:dyDescent="0.25">
      <c r="B619" s="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9"/>
    </row>
    <row r="620" spans="2:16" ht="21" customHeight="1" x14ac:dyDescent="0.25">
      <c r="B620" s="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9"/>
    </row>
    <row r="621" spans="2:16" ht="21" customHeight="1" x14ac:dyDescent="0.25">
      <c r="B621" s="1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9"/>
    </row>
    <row r="622" spans="2:16" ht="21" customHeight="1" x14ac:dyDescent="0.25">
      <c r="B622" s="1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9"/>
    </row>
    <row r="623" spans="2:16" ht="21" customHeight="1" x14ac:dyDescent="0.25">
      <c r="B623" s="1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9"/>
    </row>
    <row r="624" spans="2:16" ht="21" customHeight="1" x14ac:dyDescent="0.25">
      <c r="B624" s="1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9"/>
    </row>
    <row r="625" spans="2:16" ht="21" customHeight="1" x14ac:dyDescent="0.25">
      <c r="B625" s="1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9"/>
    </row>
    <row r="626" spans="2:16" ht="21" customHeight="1" x14ac:dyDescent="0.25">
      <c r="B626" s="1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9"/>
    </row>
    <row r="627" spans="2:16" ht="21" customHeight="1" x14ac:dyDescent="0.25">
      <c r="B627" s="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9"/>
    </row>
    <row r="628" spans="2:16" ht="21" customHeight="1" x14ac:dyDescent="0.25">
      <c r="B628" s="1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9"/>
    </row>
    <row r="629" spans="2:16" ht="21" customHeight="1" x14ac:dyDescent="0.25">
      <c r="B629" s="1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9"/>
    </row>
    <row r="630" spans="2:16" ht="21" customHeight="1" x14ac:dyDescent="0.25">
      <c r="B630" s="1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9"/>
    </row>
    <row r="631" spans="2:16" ht="21" customHeight="1" x14ac:dyDescent="0.25">
      <c r="B631" s="1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9"/>
    </row>
    <row r="632" spans="2:16" ht="21" customHeight="1" x14ac:dyDescent="0.25">
      <c r="B632" s="1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9"/>
    </row>
    <row r="633" spans="2:16" ht="21" customHeight="1" x14ac:dyDescent="0.25">
      <c r="B633" s="1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9"/>
    </row>
    <row r="634" spans="2:16" ht="21" customHeight="1" x14ac:dyDescent="0.25">
      <c r="B634" s="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9"/>
    </row>
    <row r="635" spans="2:16" ht="21" customHeight="1" x14ac:dyDescent="0.25">
      <c r="B635" s="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9"/>
    </row>
    <row r="636" spans="2:16" ht="21" customHeight="1" x14ac:dyDescent="0.25">
      <c r="B636" s="1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9"/>
    </row>
    <row r="637" spans="2:16" ht="21" customHeight="1" x14ac:dyDescent="0.25">
      <c r="B637" s="1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9"/>
    </row>
    <row r="638" spans="2:16" ht="21" customHeight="1" x14ac:dyDescent="0.25">
      <c r="B638" s="1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9"/>
    </row>
    <row r="639" spans="2:16" ht="21" customHeight="1" x14ac:dyDescent="0.25">
      <c r="B639" s="1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9"/>
    </row>
    <row r="640" spans="2:16" ht="21" customHeight="1" x14ac:dyDescent="0.25"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9"/>
    </row>
    <row r="641" spans="2:16" ht="21" customHeight="1" x14ac:dyDescent="0.25"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9"/>
    </row>
    <row r="642" spans="2:16" ht="21" customHeight="1" x14ac:dyDescent="0.25"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9"/>
    </row>
    <row r="643" spans="2:16" ht="21" customHeight="1" x14ac:dyDescent="0.25">
      <c r="B643" s="1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9"/>
    </row>
    <row r="644" spans="2:16" ht="21" customHeight="1" x14ac:dyDescent="0.25"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9"/>
    </row>
    <row r="645" spans="2:16" ht="21" customHeight="1" x14ac:dyDescent="0.25"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9"/>
    </row>
    <row r="646" spans="2:16" ht="21" customHeight="1" x14ac:dyDescent="0.25">
      <c r="B646" s="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9"/>
    </row>
    <row r="647" spans="2:16" ht="21" customHeight="1" x14ac:dyDescent="0.25"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9"/>
    </row>
    <row r="648" spans="2:16" ht="21" customHeight="1" x14ac:dyDescent="0.25"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9"/>
    </row>
    <row r="649" spans="2:16" ht="21" customHeight="1" x14ac:dyDescent="0.25">
      <c r="B649" s="1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9"/>
    </row>
    <row r="650" spans="2:16" ht="21" customHeight="1" x14ac:dyDescent="0.25">
      <c r="B650" s="1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9"/>
    </row>
    <row r="651" spans="2:16" ht="21" customHeight="1" x14ac:dyDescent="0.25">
      <c r="B651" s="1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9"/>
    </row>
    <row r="652" spans="2:16" ht="21" customHeight="1" x14ac:dyDescent="0.25">
      <c r="B652" s="1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9"/>
    </row>
    <row r="653" spans="2:16" ht="21" customHeight="1" x14ac:dyDescent="0.25">
      <c r="B653" s="1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9"/>
    </row>
    <row r="654" spans="2:16" ht="21" customHeight="1" x14ac:dyDescent="0.25">
      <c r="B654" s="1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9"/>
    </row>
    <row r="655" spans="2:16" ht="21" customHeight="1" x14ac:dyDescent="0.25">
      <c r="B655" s="1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9"/>
    </row>
    <row r="656" spans="2:16" ht="21" customHeight="1" x14ac:dyDescent="0.25">
      <c r="B656" s="1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9"/>
    </row>
    <row r="657" spans="2:16" ht="21" customHeight="1" x14ac:dyDescent="0.25"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9"/>
    </row>
    <row r="658" spans="2:16" ht="21" customHeight="1" x14ac:dyDescent="0.25">
      <c r="B658" s="1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9"/>
    </row>
    <row r="659" spans="2:16" ht="21" customHeight="1" x14ac:dyDescent="0.25"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9"/>
    </row>
    <row r="660" spans="2:16" ht="21" customHeight="1" x14ac:dyDescent="0.25"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9"/>
    </row>
    <row r="661" spans="2:16" ht="21" customHeight="1" x14ac:dyDescent="0.25"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9"/>
    </row>
    <row r="662" spans="2:16" ht="21" customHeight="1" x14ac:dyDescent="0.25">
      <c r="B662" s="1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9"/>
    </row>
    <row r="663" spans="2:16" ht="21" customHeight="1" x14ac:dyDescent="0.25">
      <c r="B663" s="1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9"/>
    </row>
    <row r="664" spans="2:16" ht="21" customHeight="1" x14ac:dyDescent="0.25">
      <c r="B664" s="1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9"/>
    </row>
    <row r="665" spans="2:16" ht="21" customHeight="1" x14ac:dyDescent="0.25"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9"/>
    </row>
    <row r="666" spans="2:16" ht="21" customHeight="1" x14ac:dyDescent="0.25"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9"/>
    </row>
    <row r="667" spans="2:16" ht="21" customHeight="1" x14ac:dyDescent="0.25">
      <c r="B667" s="1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9"/>
    </row>
    <row r="668" spans="2:16" ht="21" customHeight="1" x14ac:dyDescent="0.25"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9"/>
    </row>
    <row r="669" spans="2:16" ht="21" customHeight="1" x14ac:dyDescent="0.25"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9"/>
    </row>
    <row r="670" spans="2:16" ht="21" customHeight="1" x14ac:dyDescent="0.25"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9"/>
    </row>
    <row r="671" spans="2:16" ht="21" customHeight="1" x14ac:dyDescent="0.25"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9"/>
    </row>
    <row r="672" spans="2:16" ht="21" customHeight="1" x14ac:dyDescent="0.25">
      <c r="B672" s="1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9"/>
    </row>
    <row r="673" spans="2:16" ht="21" customHeight="1" x14ac:dyDescent="0.25">
      <c r="B673" s="1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9"/>
    </row>
    <row r="674" spans="2:16" ht="21" customHeight="1" x14ac:dyDescent="0.25">
      <c r="B674" s="1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9"/>
    </row>
    <row r="675" spans="2:16" ht="21" customHeight="1" x14ac:dyDescent="0.25">
      <c r="B675" s="1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9"/>
    </row>
    <row r="676" spans="2:16" ht="21" customHeight="1" x14ac:dyDescent="0.25">
      <c r="B676" s="1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9"/>
    </row>
    <row r="677" spans="2:16" ht="21" customHeight="1" x14ac:dyDescent="0.25"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9"/>
    </row>
    <row r="678" spans="2:16" ht="21" customHeight="1" x14ac:dyDescent="0.25">
      <c r="B678" s="1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9"/>
    </row>
    <row r="679" spans="2:16" ht="21" customHeight="1" x14ac:dyDescent="0.25">
      <c r="B679" s="1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9"/>
    </row>
    <row r="680" spans="2:16" ht="21" customHeight="1" x14ac:dyDescent="0.25">
      <c r="B680" s="1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9"/>
    </row>
    <row r="681" spans="2:16" ht="21" customHeight="1" x14ac:dyDescent="0.25">
      <c r="B681" s="1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9"/>
    </row>
    <row r="682" spans="2:16" ht="21" customHeight="1" x14ac:dyDescent="0.25">
      <c r="B682" s="1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9"/>
    </row>
    <row r="683" spans="2:16" ht="21" customHeight="1" x14ac:dyDescent="0.25"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9"/>
    </row>
    <row r="684" spans="2:16" ht="21" customHeight="1" x14ac:dyDescent="0.25"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9"/>
    </row>
    <row r="685" spans="2:16" ht="21" customHeight="1" x14ac:dyDescent="0.25"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9"/>
    </row>
    <row r="686" spans="2:16" ht="21" customHeight="1" x14ac:dyDescent="0.25">
      <c r="B686" s="1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9"/>
    </row>
    <row r="687" spans="2:16" ht="21" customHeight="1" x14ac:dyDescent="0.25"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9"/>
    </row>
    <row r="688" spans="2:16" ht="21" customHeight="1" x14ac:dyDescent="0.25"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9"/>
    </row>
    <row r="689" spans="2:16" ht="21" customHeight="1" x14ac:dyDescent="0.25">
      <c r="B689" s="1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9"/>
    </row>
    <row r="690" spans="2:16" ht="21" customHeight="1" x14ac:dyDescent="0.25"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9"/>
    </row>
    <row r="691" spans="2:16" ht="21" customHeight="1" x14ac:dyDescent="0.25"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9"/>
    </row>
    <row r="692" spans="2:16" ht="21" customHeight="1" x14ac:dyDescent="0.25">
      <c r="B692" s="1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9"/>
    </row>
    <row r="693" spans="2:16" ht="21" customHeight="1" x14ac:dyDescent="0.25">
      <c r="B693" s="1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9"/>
    </row>
    <row r="694" spans="2:16" ht="21" customHeight="1" x14ac:dyDescent="0.25">
      <c r="B694" s="1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9"/>
    </row>
    <row r="695" spans="2:16" ht="21" customHeight="1" x14ac:dyDescent="0.25">
      <c r="B695" s="1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9"/>
    </row>
    <row r="696" spans="2:16" ht="21" customHeight="1" x14ac:dyDescent="0.25">
      <c r="B696" s="1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9"/>
    </row>
    <row r="697" spans="2:16" ht="21" customHeight="1" x14ac:dyDescent="0.25">
      <c r="B697" s="1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9"/>
    </row>
    <row r="698" spans="2:16" ht="21" customHeight="1" x14ac:dyDescent="0.25">
      <c r="B698" s="1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9"/>
    </row>
    <row r="699" spans="2:16" ht="21" customHeight="1" x14ac:dyDescent="0.25">
      <c r="B699" s="1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9"/>
    </row>
    <row r="700" spans="2:16" ht="21" customHeight="1" x14ac:dyDescent="0.25"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9"/>
    </row>
    <row r="701" spans="2:16" ht="21" customHeight="1" x14ac:dyDescent="0.25">
      <c r="B701" s="1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9"/>
    </row>
    <row r="702" spans="2:16" ht="21" customHeight="1" x14ac:dyDescent="0.25"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9"/>
    </row>
    <row r="703" spans="2:16" ht="21" customHeight="1" x14ac:dyDescent="0.25"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9"/>
    </row>
    <row r="704" spans="2:16" ht="21" customHeight="1" x14ac:dyDescent="0.25"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9"/>
    </row>
    <row r="705" spans="2:16" ht="21" customHeight="1" x14ac:dyDescent="0.25">
      <c r="B705" s="1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9"/>
    </row>
    <row r="706" spans="2:16" ht="21" customHeight="1" x14ac:dyDescent="0.25">
      <c r="B706" s="1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9"/>
    </row>
    <row r="707" spans="2:16" ht="21" customHeight="1" x14ac:dyDescent="0.25">
      <c r="B707" s="1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9"/>
    </row>
    <row r="708" spans="2:16" ht="21" customHeight="1" x14ac:dyDescent="0.25"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9"/>
    </row>
    <row r="709" spans="2:16" ht="21" customHeight="1" x14ac:dyDescent="0.25"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9"/>
    </row>
    <row r="710" spans="2:16" ht="21" customHeight="1" x14ac:dyDescent="0.25">
      <c r="B710" s="1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9"/>
    </row>
    <row r="711" spans="2:16" ht="21" customHeight="1" x14ac:dyDescent="0.25"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9"/>
    </row>
    <row r="712" spans="2:16" ht="21" customHeight="1" x14ac:dyDescent="0.25"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9"/>
    </row>
    <row r="713" spans="2:16" ht="21" customHeight="1" x14ac:dyDescent="0.25"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9"/>
    </row>
    <row r="714" spans="2:16" ht="21" customHeight="1" x14ac:dyDescent="0.25"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9"/>
    </row>
    <row r="715" spans="2:16" ht="21" customHeight="1" x14ac:dyDescent="0.25">
      <c r="B715" s="1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9"/>
    </row>
    <row r="716" spans="2:16" ht="21" customHeight="1" x14ac:dyDescent="0.25">
      <c r="B716" s="1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9"/>
    </row>
    <row r="717" spans="2:16" ht="21" customHeight="1" x14ac:dyDescent="0.25">
      <c r="B717" s="1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9"/>
    </row>
    <row r="718" spans="2:16" ht="21" customHeight="1" x14ac:dyDescent="0.25">
      <c r="B718" s="1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9"/>
    </row>
    <row r="719" spans="2:16" ht="21" customHeight="1" x14ac:dyDescent="0.25">
      <c r="B719" s="1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9"/>
    </row>
    <row r="720" spans="2:16" ht="21" customHeight="1" x14ac:dyDescent="0.25"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9"/>
    </row>
    <row r="721" spans="2:16" ht="21" customHeight="1" x14ac:dyDescent="0.25">
      <c r="B721" s="1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9"/>
    </row>
    <row r="722" spans="2:16" ht="21" customHeight="1" x14ac:dyDescent="0.25">
      <c r="B722" s="1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9"/>
    </row>
    <row r="723" spans="2:16" ht="21" customHeight="1" x14ac:dyDescent="0.25">
      <c r="B723" s="1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9"/>
    </row>
    <row r="724" spans="2:16" ht="21" customHeight="1" x14ac:dyDescent="0.25">
      <c r="B724" s="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9"/>
    </row>
    <row r="725" spans="2:16" ht="21" customHeight="1" x14ac:dyDescent="0.25">
      <c r="B725" s="1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9"/>
    </row>
    <row r="726" spans="2:16" ht="21" customHeight="1" x14ac:dyDescent="0.25"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9"/>
    </row>
    <row r="727" spans="2:16" ht="21" customHeight="1" x14ac:dyDescent="0.25"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9"/>
    </row>
    <row r="728" spans="2:16" ht="21" customHeight="1" x14ac:dyDescent="0.25"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9"/>
    </row>
    <row r="729" spans="2:16" ht="21" customHeight="1" x14ac:dyDescent="0.25">
      <c r="B729" s="1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9"/>
    </row>
    <row r="730" spans="2:16" ht="21" customHeight="1" x14ac:dyDescent="0.25"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9"/>
    </row>
    <row r="731" spans="2:16" ht="21" customHeight="1" x14ac:dyDescent="0.25"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9"/>
    </row>
    <row r="732" spans="2:16" ht="21" customHeight="1" x14ac:dyDescent="0.25">
      <c r="B732" s="1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9"/>
    </row>
    <row r="733" spans="2:16" ht="21" customHeight="1" x14ac:dyDescent="0.25"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9"/>
    </row>
    <row r="734" spans="2:16" ht="21" customHeight="1" x14ac:dyDescent="0.25"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9"/>
    </row>
    <row r="735" spans="2:16" ht="21" customHeight="1" x14ac:dyDescent="0.25">
      <c r="B735" s="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9"/>
    </row>
    <row r="736" spans="2:16" ht="21" customHeight="1" x14ac:dyDescent="0.25">
      <c r="B736" s="1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9"/>
    </row>
    <row r="737" spans="2:16" ht="21" customHeight="1" x14ac:dyDescent="0.25">
      <c r="B737" s="1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9"/>
    </row>
    <row r="738" spans="2:16" ht="21" customHeight="1" x14ac:dyDescent="0.25">
      <c r="B738" s="1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9"/>
    </row>
    <row r="739" spans="2:16" ht="21" customHeight="1" x14ac:dyDescent="0.25">
      <c r="B739" s="1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9"/>
    </row>
    <row r="740" spans="2:16" ht="21" customHeight="1" x14ac:dyDescent="0.25">
      <c r="B740" s="1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9"/>
    </row>
    <row r="741" spans="2:16" ht="21" customHeight="1" x14ac:dyDescent="0.25">
      <c r="B741" s="1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9"/>
    </row>
    <row r="742" spans="2:16" ht="21" customHeight="1" x14ac:dyDescent="0.25">
      <c r="B742" s="1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9"/>
    </row>
    <row r="743" spans="2:16" ht="21" customHeight="1" x14ac:dyDescent="0.25"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9"/>
    </row>
    <row r="744" spans="2:16" ht="21" customHeight="1" x14ac:dyDescent="0.25">
      <c r="B744" s="1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9"/>
    </row>
    <row r="745" spans="2:16" ht="21" customHeight="1" x14ac:dyDescent="0.25"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9"/>
    </row>
    <row r="746" spans="2:16" ht="21" customHeight="1" x14ac:dyDescent="0.25"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9"/>
    </row>
    <row r="747" spans="2:16" ht="21" customHeight="1" x14ac:dyDescent="0.25"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9"/>
    </row>
    <row r="748" spans="2:16" ht="21" customHeight="1" x14ac:dyDescent="0.25">
      <c r="B748" s="1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9"/>
    </row>
    <row r="749" spans="2:16" ht="21" customHeight="1" x14ac:dyDescent="0.25">
      <c r="B749" s="1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9"/>
    </row>
    <row r="750" spans="2:16" ht="21" customHeight="1" x14ac:dyDescent="0.25">
      <c r="B750" s="1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9"/>
    </row>
    <row r="751" spans="2:16" ht="21" customHeight="1" x14ac:dyDescent="0.25"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9"/>
    </row>
    <row r="752" spans="2:16" ht="21" customHeight="1" x14ac:dyDescent="0.25"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9"/>
    </row>
    <row r="753" spans="2:16" ht="21" customHeight="1" x14ac:dyDescent="0.25">
      <c r="B753" s="1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9"/>
    </row>
    <row r="754" spans="2:16" ht="21" customHeight="1" x14ac:dyDescent="0.25"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9"/>
    </row>
    <row r="755" spans="2:16" ht="21" customHeight="1" x14ac:dyDescent="0.25"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9"/>
    </row>
    <row r="756" spans="2:16" ht="21" customHeight="1" x14ac:dyDescent="0.25"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9"/>
    </row>
    <row r="757" spans="2:16" ht="21" customHeight="1" x14ac:dyDescent="0.25"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9"/>
    </row>
    <row r="758" spans="2:16" ht="21" customHeight="1" x14ac:dyDescent="0.25">
      <c r="B758" s="1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9"/>
    </row>
    <row r="759" spans="2:16" ht="21" customHeight="1" x14ac:dyDescent="0.25">
      <c r="B759" s="1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9"/>
    </row>
    <row r="760" spans="2:16" ht="21" customHeight="1" x14ac:dyDescent="0.25">
      <c r="B760" s="1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9"/>
    </row>
    <row r="761" spans="2:16" ht="21" customHeight="1" x14ac:dyDescent="0.25">
      <c r="B761" s="1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9"/>
    </row>
    <row r="762" spans="2:16" ht="21" customHeight="1" x14ac:dyDescent="0.25">
      <c r="B762" s="1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9"/>
    </row>
    <row r="763" spans="2:16" ht="21" customHeight="1" x14ac:dyDescent="0.25"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9"/>
    </row>
    <row r="764" spans="2:16" ht="21" customHeight="1" x14ac:dyDescent="0.25">
      <c r="B764" s="1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9"/>
    </row>
    <row r="765" spans="2:16" ht="21" customHeight="1" x14ac:dyDescent="0.25">
      <c r="B765" s="1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9"/>
    </row>
    <row r="766" spans="2:16" ht="21" customHeight="1" x14ac:dyDescent="0.25">
      <c r="B766" s="1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9"/>
    </row>
    <row r="767" spans="2:16" ht="21" customHeight="1" x14ac:dyDescent="0.25">
      <c r="B767" s="1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9"/>
    </row>
    <row r="768" spans="2:16" ht="21" customHeight="1" x14ac:dyDescent="0.25">
      <c r="B768" s="1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9"/>
    </row>
    <row r="769" spans="2:16" ht="21" customHeight="1" x14ac:dyDescent="0.25"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9"/>
    </row>
    <row r="770" spans="2:16" ht="21" customHeight="1" x14ac:dyDescent="0.25"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9"/>
    </row>
    <row r="771" spans="2:16" ht="21" customHeight="1" x14ac:dyDescent="0.25"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9"/>
    </row>
    <row r="772" spans="2:16" ht="21" customHeight="1" x14ac:dyDescent="0.25">
      <c r="B772" s="1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9"/>
    </row>
    <row r="773" spans="2:16" ht="21" customHeight="1" x14ac:dyDescent="0.25"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9"/>
    </row>
    <row r="774" spans="2:16" ht="21" customHeight="1" x14ac:dyDescent="0.25"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9"/>
    </row>
    <row r="775" spans="2:16" ht="21" customHeight="1" x14ac:dyDescent="0.25">
      <c r="B775" s="1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9"/>
    </row>
    <row r="776" spans="2:16" ht="21" customHeight="1" x14ac:dyDescent="0.25"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9"/>
    </row>
    <row r="777" spans="2:16" ht="21" customHeight="1" x14ac:dyDescent="0.25"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9"/>
    </row>
    <row r="778" spans="2:16" ht="21" customHeight="1" x14ac:dyDescent="0.25">
      <c r="B778" s="1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9"/>
    </row>
    <row r="779" spans="2:16" ht="21" customHeight="1" x14ac:dyDescent="0.25">
      <c r="B779" s="1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9"/>
    </row>
    <row r="780" spans="2:16" ht="21" customHeight="1" x14ac:dyDescent="0.25">
      <c r="B780" s="1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9"/>
    </row>
    <row r="781" spans="2:16" ht="21" customHeight="1" x14ac:dyDescent="0.25">
      <c r="B781" s="1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9"/>
    </row>
    <row r="782" spans="2:16" ht="21" customHeight="1" x14ac:dyDescent="0.25">
      <c r="B782" s="1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9"/>
    </row>
    <row r="783" spans="2:16" ht="21" customHeight="1" x14ac:dyDescent="0.25">
      <c r="B783" s="1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9"/>
    </row>
    <row r="784" spans="2:16" ht="21" customHeight="1" x14ac:dyDescent="0.25">
      <c r="B784" s="1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9"/>
    </row>
    <row r="785" spans="2:16" ht="21" customHeight="1" x14ac:dyDescent="0.25">
      <c r="B785" s="1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9"/>
    </row>
    <row r="786" spans="2:16" ht="21" customHeight="1" x14ac:dyDescent="0.25"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9"/>
    </row>
    <row r="787" spans="2:16" ht="21" customHeight="1" x14ac:dyDescent="0.25">
      <c r="B787" s="1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9"/>
    </row>
    <row r="788" spans="2:16" ht="21" customHeight="1" x14ac:dyDescent="0.25"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9"/>
    </row>
    <row r="789" spans="2:16" ht="21" customHeight="1" x14ac:dyDescent="0.25"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9"/>
    </row>
    <row r="790" spans="2:16" ht="21" customHeight="1" x14ac:dyDescent="0.25"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9"/>
    </row>
    <row r="791" spans="2:16" ht="21" customHeight="1" x14ac:dyDescent="0.25">
      <c r="B791" s="1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9"/>
    </row>
    <row r="792" spans="2:16" ht="21" customHeight="1" x14ac:dyDescent="0.25">
      <c r="B792" s="1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9"/>
    </row>
    <row r="793" spans="2:16" ht="21" customHeight="1" x14ac:dyDescent="0.25">
      <c r="B793" s="1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9"/>
    </row>
    <row r="794" spans="2:16" ht="21" customHeight="1" x14ac:dyDescent="0.25"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9"/>
    </row>
    <row r="795" spans="2:16" ht="21" customHeight="1" x14ac:dyDescent="0.25"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9"/>
    </row>
    <row r="796" spans="2:16" ht="21" customHeight="1" x14ac:dyDescent="0.25">
      <c r="B796" s="1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9"/>
    </row>
    <row r="797" spans="2:16" ht="21" customHeight="1" x14ac:dyDescent="0.25"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9"/>
    </row>
    <row r="798" spans="2:16" ht="21" customHeight="1" x14ac:dyDescent="0.25"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9"/>
    </row>
    <row r="799" spans="2:16" ht="21" customHeight="1" x14ac:dyDescent="0.25"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9"/>
    </row>
    <row r="800" spans="2:16" ht="21" customHeight="1" x14ac:dyDescent="0.25"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9"/>
    </row>
    <row r="801" spans="2:16" ht="21" customHeight="1" x14ac:dyDescent="0.25">
      <c r="B801" s="1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9"/>
    </row>
    <row r="802" spans="2:16" ht="21" customHeight="1" x14ac:dyDescent="0.25">
      <c r="B802" s="1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9"/>
    </row>
    <row r="803" spans="2:16" ht="21" customHeight="1" x14ac:dyDescent="0.25">
      <c r="B803" s="1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9"/>
    </row>
    <row r="804" spans="2:16" ht="21" customHeight="1" x14ac:dyDescent="0.25">
      <c r="B804" s="1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9"/>
    </row>
    <row r="805" spans="2:16" ht="21" customHeight="1" x14ac:dyDescent="0.25">
      <c r="B805" s="1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9"/>
    </row>
    <row r="806" spans="2:16" ht="21" customHeight="1" x14ac:dyDescent="0.25"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9"/>
    </row>
    <row r="807" spans="2:16" ht="21" customHeight="1" x14ac:dyDescent="0.25">
      <c r="B807" s="1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9"/>
    </row>
    <row r="808" spans="2:16" ht="21" customHeight="1" x14ac:dyDescent="0.25">
      <c r="B808" s="1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9"/>
    </row>
    <row r="809" spans="2:16" ht="21" customHeight="1" x14ac:dyDescent="0.25">
      <c r="B809" s="1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9"/>
    </row>
    <row r="810" spans="2:16" ht="21" customHeight="1" x14ac:dyDescent="0.25">
      <c r="B810" s="1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9"/>
    </row>
    <row r="811" spans="2:16" ht="21" customHeight="1" x14ac:dyDescent="0.25">
      <c r="B811" s="1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9"/>
    </row>
    <row r="812" spans="2:16" ht="21" customHeight="1" x14ac:dyDescent="0.25"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9"/>
    </row>
    <row r="813" spans="2:16" ht="21" customHeight="1" x14ac:dyDescent="0.25"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9"/>
    </row>
    <row r="814" spans="2:16" ht="21" customHeight="1" x14ac:dyDescent="0.25"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9"/>
    </row>
    <row r="815" spans="2:16" ht="21" customHeight="1" x14ac:dyDescent="0.25">
      <c r="B815" s="1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9"/>
    </row>
    <row r="816" spans="2:16" ht="21" customHeight="1" x14ac:dyDescent="0.25"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9"/>
    </row>
    <row r="817" spans="2:16" ht="21" customHeight="1" x14ac:dyDescent="0.25"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9"/>
    </row>
    <row r="818" spans="2:16" ht="21" customHeight="1" x14ac:dyDescent="0.25">
      <c r="B818" s="1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9"/>
    </row>
    <row r="819" spans="2:16" ht="21" customHeight="1" x14ac:dyDescent="0.25"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9"/>
    </row>
    <row r="820" spans="2:16" ht="21" customHeight="1" x14ac:dyDescent="0.25"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9"/>
    </row>
    <row r="821" spans="2:16" ht="21" customHeight="1" x14ac:dyDescent="0.25">
      <c r="B821" s="1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9"/>
    </row>
    <row r="822" spans="2:16" ht="21" customHeight="1" x14ac:dyDescent="0.25">
      <c r="B822" s="1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9"/>
    </row>
    <row r="823" spans="2:16" ht="21" customHeight="1" x14ac:dyDescent="0.25">
      <c r="B823" s="1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9"/>
    </row>
    <row r="824" spans="2:16" ht="21" customHeight="1" x14ac:dyDescent="0.25">
      <c r="B824" s="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9"/>
    </row>
    <row r="825" spans="2:16" ht="21" customHeight="1" x14ac:dyDescent="0.25">
      <c r="B825" s="1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9"/>
    </row>
    <row r="826" spans="2:16" ht="21" customHeight="1" x14ac:dyDescent="0.25">
      <c r="B826" s="1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9"/>
    </row>
    <row r="827" spans="2:16" ht="21" customHeight="1" x14ac:dyDescent="0.25">
      <c r="B827" s="1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9"/>
    </row>
    <row r="828" spans="2:16" ht="21" customHeight="1" x14ac:dyDescent="0.25">
      <c r="B828" s="1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9"/>
    </row>
    <row r="829" spans="2:16" ht="21" customHeight="1" x14ac:dyDescent="0.25"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9"/>
    </row>
    <row r="830" spans="2:16" ht="21" customHeight="1" x14ac:dyDescent="0.25">
      <c r="B830" s="1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9"/>
    </row>
    <row r="831" spans="2:16" ht="21" customHeight="1" x14ac:dyDescent="0.25"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9"/>
    </row>
    <row r="832" spans="2:16" ht="21" customHeight="1" x14ac:dyDescent="0.25"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9"/>
    </row>
    <row r="833" spans="2:16" ht="21" customHeight="1" x14ac:dyDescent="0.25"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9"/>
    </row>
    <row r="834" spans="2:16" ht="21" customHeight="1" x14ac:dyDescent="0.25">
      <c r="B834" s="1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9"/>
    </row>
    <row r="835" spans="2:16" ht="21" customHeight="1" x14ac:dyDescent="0.25">
      <c r="B835" s="1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9"/>
    </row>
    <row r="836" spans="2:16" ht="21" customHeight="1" x14ac:dyDescent="0.25">
      <c r="B836" s="1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9"/>
    </row>
    <row r="837" spans="2:16" ht="21" customHeight="1" x14ac:dyDescent="0.25"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9"/>
    </row>
    <row r="838" spans="2:16" ht="21" customHeight="1" x14ac:dyDescent="0.25"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9"/>
    </row>
    <row r="839" spans="2:16" ht="21" customHeight="1" x14ac:dyDescent="0.25">
      <c r="B839" s="1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9"/>
    </row>
    <row r="840" spans="2:16" ht="21" customHeight="1" x14ac:dyDescent="0.25"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9"/>
    </row>
    <row r="841" spans="2:16" ht="21" customHeight="1" x14ac:dyDescent="0.25"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9"/>
    </row>
    <row r="842" spans="2:16" ht="21" customHeight="1" x14ac:dyDescent="0.25"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9"/>
    </row>
    <row r="843" spans="2:16" ht="21" customHeight="1" x14ac:dyDescent="0.25"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9"/>
    </row>
    <row r="844" spans="2:16" ht="21" customHeight="1" x14ac:dyDescent="0.25">
      <c r="B844" s="1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9"/>
    </row>
    <row r="845" spans="2:16" ht="21" customHeight="1" x14ac:dyDescent="0.25">
      <c r="B845" s="1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9"/>
    </row>
    <row r="846" spans="2:16" ht="21" customHeight="1" x14ac:dyDescent="0.25">
      <c r="B846" s="1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9"/>
    </row>
    <row r="847" spans="2:16" ht="21" customHeight="1" x14ac:dyDescent="0.25">
      <c r="B847" s="1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9"/>
    </row>
    <row r="848" spans="2:16" ht="21" customHeight="1" x14ac:dyDescent="0.25">
      <c r="B848" s="1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9"/>
    </row>
    <row r="849" spans="2:16" ht="21" customHeight="1" x14ac:dyDescent="0.25"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9"/>
    </row>
    <row r="850" spans="2:16" ht="21" customHeight="1" x14ac:dyDescent="0.25">
      <c r="B850" s="1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9"/>
    </row>
    <row r="851" spans="2:16" ht="21" customHeight="1" x14ac:dyDescent="0.25">
      <c r="B851" s="1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9"/>
    </row>
    <row r="852" spans="2:16" ht="21" customHeight="1" x14ac:dyDescent="0.25">
      <c r="B852" s="1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9"/>
    </row>
    <row r="853" spans="2:16" ht="21" customHeight="1" x14ac:dyDescent="0.25">
      <c r="B853" s="1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9"/>
    </row>
    <row r="854" spans="2:16" ht="21" customHeight="1" x14ac:dyDescent="0.25">
      <c r="B854" s="1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9"/>
    </row>
    <row r="855" spans="2:16" ht="21" customHeight="1" x14ac:dyDescent="0.25"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9"/>
    </row>
    <row r="856" spans="2:16" ht="21" customHeight="1" x14ac:dyDescent="0.25"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9"/>
    </row>
    <row r="857" spans="2:16" ht="21" customHeight="1" x14ac:dyDescent="0.25"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9"/>
    </row>
    <row r="858" spans="2:16" ht="21" customHeight="1" x14ac:dyDescent="0.25">
      <c r="B858" s="1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9"/>
    </row>
    <row r="859" spans="2:16" ht="21" customHeight="1" x14ac:dyDescent="0.25"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9"/>
    </row>
    <row r="860" spans="2:16" ht="21" customHeight="1" x14ac:dyDescent="0.25"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9"/>
    </row>
    <row r="861" spans="2:16" ht="21" customHeight="1" x14ac:dyDescent="0.25">
      <c r="B861" s="1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9"/>
    </row>
    <row r="862" spans="2:16" ht="21" customHeight="1" x14ac:dyDescent="0.25"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9"/>
    </row>
    <row r="863" spans="2:16" ht="21" customHeight="1" x14ac:dyDescent="0.25"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9"/>
    </row>
    <row r="864" spans="2:16" ht="21" customHeight="1" x14ac:dyDescent="0.25">
      <c r="B864" s="1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9"/>
    </row>
    <row r="865" spans="2:16" ht="21" customHeight="1" x14ac:dyDescent="0.25">
      <c r="B865" s="1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9"/>
    </row>
    <row r="866" spans="2:16" ht="21" customHeight="1" x14ac:dyDescent="0.25">
      <c r="B866" s="1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9"/>
    </row>
    <row r="867" spans="2:16" ht="21" customHeight="1" x14ac:dyDescent="0.25">
      <c r="B867" s="1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9"/>
    </row>
    <row r="868" spans="2:16" ht="21" customHeight="1" x14ac:dyDescent="0.25">
      <c r="B868" s="1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9"/>
    </row>
    <row r="869" spans="2:16" ht="21" customHeight="1" x14ac:dyDescent="0.25">
      <c r="B869" s="1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9"/>
    </row>
    <row r="870" spans="2:16" ht="21" customHeight="1" x14ac:dyDescent="0.25">
      <c r="B870" s="1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9"/>
    </row>
    <row r="871" spans="2:16" ht="21" customHeight="1" x14ac:dyDescent="0.25">
      <c r="B871" s="1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9"/>
    </row>
    <row r="872" spans="2:16" ht="21" customHeight="1" x14ac:dyDescent="0.25"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9"/>
    </row>
    <row r="873" spans="2:16" ht="21" customHeight="1" x14ac:dyDescent="0.25">
      <c r="B873" s="1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9"/>
    </row>
    <row r="874" spans="2:16" ht="21" customHeight="1" x14ac:dyDescent="0.25"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9"/>
    </row>
    <row r="875" spans="2:16" ht="21" customHeight="1" x14ac:dyDescent="0.25"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9"/>
    </row>
    <row r="876" spans="2:16" ht="21" customHeight="1" x14ac:dyDescent="0.25"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9"/>
    </row>
    <row r="877" spans="2:16" ht="21" customHeight="1" x14ac:dyDescent="0.25">
      <c r="B877" s="1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9"/>
    </row>
    <row r="878" spans="2:16" ht="21" customHeight="1" x14ac:dyDescent="0.25">
      <c r="B878" s="1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9"/>
    </row>
    <row r="879" spans="2:16" ht="21" customHeight="1" x14ac:dyDescent="0.25">
      <c r="B879" s="1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9"/>
    </row>
    <row r="880" spans="2:16" ht="21" customHeight="1" x14ac:dyDescent="0.25"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9"/>
    </row>
    <row r="881" spans="2:16" ht="21" customHeight="1" x14ac:dyDescent="0.25"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9"/>
    </row>
    <row r="882" spans="2:16" ht="21" customHeight="1" x14ac:dyDescent="0.25">
      <c r="B882" s="1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9"/>
    </row>
    <row r="883" spans="2:16" ht="21" customHeight="1" x14ac:dyDescent="0.25"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9"/>
    </row>
    <row r="884" spans="2:16" ht="21" customHeight="1" x14ac:dyDescent="0.25"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9"/>
    </row>
    <row r="885" spans="2:16" ht="21" customHeight="1" x14ac:dyDescent="0.25"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9"/>
    </row>
    <row r="886" spans="2:16" ht="21" customHeight="1" x14ac:dyDescent="0.25"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9"/>
    </row>
    <row r="887" spans="2:16" ht="21" customHeight="1" x14ac:dyDescent="0.25">
      <c r="B887" s="1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9"/>
    </row>
    <row r="888" spans="2:16" ht="21" customHeight="1" x14ac:dyDescent="0.25">
      <c r="B888" s="1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9"/>
    </row>
    <row r="889" spans="2:16" ht="21" customHeight="1" x14ac:dyDescent="0.25">
      <c r="B889" s="1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9"/>
    </row>
    <row r="890" spans="2:16" ht="21" customHeight="1" x14ac:dyDescent="0.25">
      <c r="B890" s="1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9"/>
    </row>
    <row r="891" spans="2:16" ht="21" customHeight="1" x14ac:dyDescent="0.25">
      <c r="B891" s="1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9"/>
    </row>
    <row r="892" spans="2:16" ht="21" customHeight="1" x14ac:dyDescent="0.25"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9"/>
    </row>
    <row r="893" spans="2:16" ht="21" customHeight="1" x14ac:dyDescent="0.25">
      <c r="B893" s="1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9"/>
    </row>
    <row r="894" spans="2:16" ht="21" customHeight="1" x14ac:dyDescent="0.25">
      <c r="B894" s="1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9"/>
    </row>
    <row r="895" spans="2:16" ht="21" customHeight="1" x14ac:dyDescent="0.25">
      <c r="B895" s="1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9"/>
    </row>
    <row r="896" spans="2:16" ht="21" customHeight="1" x14ac:dyDescent="0.25">
      <c r="B896" s="1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9"/>
    </row>
    <row r="897" spans="2:16" ht="21" customHeight="1" x14ac:dyDescent="0.25">
      <c r="B897" s="1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9"/>
    </row>
    <row r="898" spans="2:16" ht="21" customHeight="1" x14ac:dyDescent="0.25"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9"/>
    </row>
    <row r="899" spans="2:16" ht="21" customHeight="1" x14ac:dyDescent="0.25"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9"/>
    </row>
    <row r="900" spans="2:16" ht="21" customHeight="1" x14ac:dyDescent="0.25"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9"/>
    </row>
    <row r="901" spans="2:16" ht="21" customHeight="1" x14ac:dyDescent="0.25">
      <c r="B901" s="1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9"/>
    </row>
    <row r="902" spans="2:16" ht="21" customHeight="1" x14ac:dyDescent="0.25"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9"/>
    </row>
    <row r="903" spans="2:16" ht="21" customHeight="1" x14ac:dyDescent="0.25"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9"/>
    </row>
    <row r="904" spans="2:16" ht="21" customHeight="1" x14ac:dyDescent="0.25">
      <c r="B904" s="1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9"/>
    </row>
    <row r="905" spans="2:16" ht="21" customHeight="1" x14ac:dyDescent="0.25"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9"/>
    </row>
    <row r="906" spans="2:16" ht="21" customHeight="1" x14ac:dyDescent="0.25"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9"/>
    </row>
    <row r="907" spans="2:16" ht="21" customHeight="1" x14ac:dyDescent="0.25">
      <c r="B907" s="1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9"/>
    </row>
    <row r="908" spans="2:16" ht="21" customHeight="1" x14ac:dyDescent="0.25">
      <c r="B908" s="1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9"/>
    </row>
    <row r="909" spans="2:16" ht="21" customHeight="1" x14ac:dyDescent="0.25">
      <c r="B909" s="1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9"/>
    </row>
    <row r="910" spans="2:16" ht="21" customHeight="1" x14ac:dyDescent="0.25">
      <c r="B910" s="1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9"/>
    </row>
    <row r="911" spans="2:16" ht="21" customHeight="1" x14ac:dyDescent="0.25">
      <c r="B911" s="1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9"/>
    </row>
    <row r="912" spans="2:16" ht="21" customHeight="1" x14ac:dyDescent="0.25">
      <c r="B912" s="1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9"/>
    </row>
    <row r="913" spans="2:16" ht="21" customHeight="1" x14ac:dyDescent="0.25">
      <c r="B913" s="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9"/>
    </row>
    <row r="914" spans="2:16" ht="21" customHeight="1" x14ac:dyDescent="0.25">
      <c r="B914" s="1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9"/>
    </row>
    <row r="915" spans="2:16" ht="21" customHeight="1" x14ac:dyDescent="0.25"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9"/>
    </row>
    <row r="916" spans="2:16" ht="21" customHeight="1" x14ac:dyDescent="0.25">
      <c r="B916" s="1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9"/>
    </row>
    <row r="917" spans="2:16" ht="21" customHeight="1" x14ac:dyDescent="0.25"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9"/>
    </row>
    <row r="918" spans="2:16" ht="21" customHeight="1" x14ac:dyDescent="0.25"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9"/>
    </row>
    <row r="919" spans="2:16" ht="21" customHeight="1" x14ac:dyDescent="0.25"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9"/>
    </row>
    <row r="920" spans="2:16" ht="21" customHeight="1" x14ac:dyDescent="0.25">
      <c r="B920" s="1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9"/>
    </row>
    <row r="921" spans="2:16" ht="21" customHeight="1" x14ac:dyDescent="0.25">
      <c r="B921" s="1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9"/>
    </row>
    <row r="922" spans="2:16" ht="21" customHeight="1" x14ac:dyDescent="0.25">
      <c r="B922" s="1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9"/>
    </row>
    <row r="923" spans="2:16" ht="21" customHeight="1" x14ac:dyDescent="0.25">
      <c r="B923" s="1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9"/>
    </row>
    <row r="924" spans="2:16" ht="21" customHeight="1" x14ac:dyDescent="0.25">
      <c r="B924" s="1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9"/>
    </row>
    <row r="925" spans="2:16" ht="21" customHeight="1" x14ac:dyDescent="0.25">
      <c r="B925" s="1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9"/>
    </row>
    <row r="926" spans="2:16" ht="21" customHeight="1" x14ac:dyDescent="0.25">
      <c r="B926" s="1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9"/>
    </row>
    <row r="927" spans="2:16" ht="21" customHeight="1" x14ac:dyDescent="0.25">
      <c r="B927" s="1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9"/>
    </row>
    <row r="928" spans="2:16" ht="21" customHeight="1" x14ac:dyDescent="0.25">
      <c r="B928" s="1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9"/>
    </row>
    <row r="929" spans="2:16" ht="21" customHeight="1" x14ac:dyDescent="0.25">
      <c r="B929" s="1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9"/>
    </row>
    <row r="930" spans="2:16" ht="21" customHeight="1" x14ac:dyDescent="0.25">
      <c r="B930" s="1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9"/>
    </row>
    <row r="931" spans="2:16" ht="21" customHeight="1" x14ac:dyDescent="0.25">
      <c r="B931" s="1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9"/>
    </row>
    <row r="932" spans="2:16" ht="21" customHeight="1" x14ac:dyDescent="0.25">
      <c r="B932" s="1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9"/>
    </row>
    <row r="933" spans="2:16" ht="21" customHeight="1" x14ac:dyDescent="0.25">
      <c r="B933" s="1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9"/>
    </row>
    <row r="934" spans="2:16" ht="21" customHeight="1" x14ac:dyDescent="0.25">
      <c r="B934" s="1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9"/>
    </row>
    <row r="935" spans="2:16" ht="21" customHeight="1" x14ac:dyDescent="0.25">
      <c r="B935" s="1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9"/>
    </row>
    <row r="936" spans="2:16" ht="21" customHeight="1" x14ac:dyDescent="0.25">
      <c r="B936" s="1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9"/>
    </row>
    <row r="937" spans="2:16" ht="21" customHeight="1" x14ac:dyDescent="0.25">
      <c r="B937" s="1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9"/>
    </row>
    <row r="938" spans="2:16" ht="21" customHeight="1" x14ac:dyDescent="0.25">
      <c r="B938" s="1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9"/>
    </row>
    <row r="939" spans="2:16" ht="21" customHeight="1" x14ac:dyDescent="0.25">
      <c r="B939" s="1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9"/>
    </row>
    <row r="940" spans="2:16" ht="21" customHeight="1" x14ac:dyDescent="0.25">
      <c r="B940" s="1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9"/>
    </row>
    <row r="941" spans="2:16" ht="21" customHeight="1" x14ac:dyDescent="0.25">
      <c r="B941" s="1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9"/>
    </row>
    <row r="942" spans="2:16" ht="21" customHeight="1" x14ac:dyDescent="0.25">
      <c r="B942" s="1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9"/>
    </row>
    <row r="943" spans="2:16" ht="21" customHeight="1" x14ac:dyDescent="0.25">
      <c r="B943" s="1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9"/>
    </row>
    <row r="944" spans="2:16" ht="21" customHeight="1" x14ac:dyDescent="0.25">
      <c r="B944" s="1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9"/>
    </row>
    <row r="945" spans="2:16" ht="21" customHeight="1" x14ac:dyDescent="0.25">
      <c r="B945" s="1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9"/>
    </row>
    <row r="946" spans="2:16" ht="21" customHeight="1" x14ac:dyDescent="0.25">
      <c r="B946" s="1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9"/>
    </row>
    <row r="947" spans="2:16" ht="21" customHeight="1" x14ac:dyDescent="0.25">
      <c r="B947" s="1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9"/>
    </row>
    <row r="948" spans="2:16" ht="21" customHeight="1" x14ac:dyDescent="0.25">
      <c r="B948" s="1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9"/>
    </row>
    <row r="949" spans="2:16" ht="21" customHeight="1" x14ac:dyDescent="0.25">
      <c r="B949" s="1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9"/>
    </row>
    <row r="950" spans="2:16" ht="21" customHeight="1" x14ac:dyDescent="0.25">
      <c r="B950" s="1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9"/>
    </row>
    <row r="951" spans="2:16" ht="21" customHeight="1" x14ac:dyDescent="0.25">
      <c r="B951" s="1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9"/>
    </row>
    <row r="952" spans="2:16" ht="21" customHeight="1" x14ac:dyDescent="0.25">
      <c r="B952" s="1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9"/>
    </row>
    <row r="953" spans="2:16" ht="21" customHeight="1" x14ac:dyDescent="0.25">
      <c r="B953" s="1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9"/>
    </row>
    <row r="954" spans="2:16" ht="21" customHeight="1" x14ac:dyDescent="0.25">
      <c r="B954" s="1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9"/>
    </row>
    <row r="955" spans="2:16" ht="21" customHeight="1" x14ac:dyDescent="0.25">
      <c r="B955" s="1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9"/>
    </row>
    <row r="956" spans="2:16" ht="21" customHeight="1" x14ac:dyDescent="0.25">
      <c r="B956" s="1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9"/>
    </row>
    <row r="957" spans="2:16" ht="21" customHeight="1" x14ac:dyDescent="0.25">
      <c r="B957" s="1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9"/>
    </row>
    <row r="958" spans="2:16" ht="21" customHeight="1" x14ac:dyDescent="0.25">
      <c r="B958" s="1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9"/>
    </row>
    <row r="959" spans="2:16" ht="21" customHeight="1" x14ac:dyDescent="0.25">
      <c r="B959" s="1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9"/>
    </row>
    <row r="960" spans="2:16" ht="21" customHeight="1" x14ac:dyDescent="0.25">
      <c r="B960" s="1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9"/>
    </row>
    <row r="961" spans="2:16" ht="21" customHeight="1" x14ac:dyDescent="0.25">
      <c r="B961" s="1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9"/>
    </row>
    <row r="962" spans="2:16" ht="21" customHeight="1" x14ac:dyDescent="0.25">
      <c r="B962" s="1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9"/>
    </row>
    <row r="963" spans="2:16" ht="21" customHeight="1" x14ac:dyDescent="0.25">
      <c r="B963" s="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9"/>
    </row>
    <row r="964" spans="2:16" ht="21" customHeight="1" x14ac:dyDescent="0.25">
      <c r="B964" s="1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9"/>
    </row>
    <row r="965" spans="2:16" ht="21" customHeight="1" x14ac:dyDescent="0.25">
      <c r="B965" s="1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9"/>
    </row>
    <row r="966" spans="2:16" ht="21" customHeight="1" x14ac:dyDescent="0.25">
      <c r="B966" s="1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9"/>
    </row>
    <row r="967" spans="2:16" ht="21" customHeight="1" x14ac:dyDescent="0.25">
      <c r="B967" s="1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9"/>
    </row>
    <row r="968" spans="2:16" ht="21" customHeight="1" x14ac:dyDescent="0.25">
      <c r="B968" s="1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9"/>
    </row>
    <row r="969" spans="2:16" ht="21" customHeight="1" x14ac:dyDescent="0.25">
      <c r="B969" s="1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9"/>
    </row>
    <row r="970" spans="2:16" ht="21" customHeight="1" x14ac:dyDescent="0.25">
      <c r="B970" s="1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9"/>
    </row>
    <row r="971" spans="2:16" ht="21" customHeight="1" x14ac:dyDescent="0.25">
      <c r="B971" s="1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9"/>
    </row>
    <row r="972" spans="2:16" ht="21" customHeight="1" x14ac:dyDescent="0.25">
      <c r="B972" s="1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9"/>
    </row>
    <row r="973" spans="2:16" ht="21" customHeight="1" x14ac:dyDescent="0.25">
      <c r="B973" s="1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9"/>
    </row>
    <row r="974" spans="2:16" ht="21" customHeight="1" x14ac:dyDescent="0.25">
      <c r="B974" s="1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9"/>
    </row>
    <row r="975" spans="2:16" ht="21" customHeight="1" x14ac:dyDescent="0.25">
      <c r="B975" s="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9"/>
    </row>
    <row r="976" spans="2:16" ht="21" customHeight="1" x14ac:dyDescent="0.25">
      <c r="B976" s="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9"/>
    </row>
    <row r="977" spans="2:16" ht="21" customHeight="1" x14ac:dyDescent="0.25">
      <c r="B977" s="1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9"/>
    </row>
    <row r="978" spans="2:16" ht="21" customHeight="1" x14ac:dyDescent="0.25">
      <c r="B978" s="1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9"/>
    </row>
    <row r="979" spans="2:16" ht="21" customHeight="1" x14ac:dyDescent="0.25">
      <c r="B979" s="1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9"/>
    </row>
    <row r="980" spans="2:16" ht="21" customHeight="1" x14ac:dyDescent="0.25">
      <c r="B980" s="1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9"/>
    </row>
    <row r="981" spans="2:16" ht="21" customHeight="1" x14ac:dyDescent="0.25">
      <c r="B981" s="1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9"/>
    </row>
    <row r="982" spans="2:16" ht="21" customHeight="1" x14ac:dyDescent="0.25">
      <c r="B982" s="1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9"/>
    </row>
    <row r="983" spans="2:16" ht="21" customHeight="1" x14ac:dyDescent="0.25">
      <c r="B983" s="1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9"/>
    </row>
    <row r="984" spans="2:16" ht="21" customHeight="1" x14ac:dyDescent="0.25">
      <c r="B984" s="1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9"/>
    </row>
    <row r="985" spans="2:16" ht="21" customHeight="1" x14ac:dyDescent="0.25">
      <c r="B985" s="1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9"/>
    </row>
    <row r="986" spans="2:16" ht="21" customHeight="1" x14ac:dyDescent="0.25">
      <c r="B986" s="1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9"/>
    </row>
    <row r="987" spans="2:16" ht="21" customHeight="1" x14ac:dyDescent="0.25">
      <c r="B987" s="1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9"/>
    </row>
    <row r="988" spans="2:16" ht="21" customHeight="1" x14ac:dyDescent="0.25">
      <c r="B988" s="1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9"/>
    </row>
    <row r="989" spans="2:16" ht="21" customHeight="1" x14ac:dyDescent="0.25">
      <c r="B989" s="1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9"/>
    </row>
    <row r="990" spans="2:16" ht="21" customHeight="1" x14ac:dyDescent="0.25">
      <c r="B990" s="1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9"/>
    </row>
    <row r="991" spans="2:16" ht="21" customHeight="1" x14ac:dyDescent="0.25">
      <c r="B991" s="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9"/>
    </row>
    <row r="992" spans="2:16" ht="21" customHeight="1" x14ac:dyDescent="0.25">
      <c r="B992" s="1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9"/>
    </row>
    <row r="993" spans="2:16" ht="21" customHeight="1" x14ac:dyDescent="0.25">
      <c r="B993" s="1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9"/>
    </row>
    <row r="994" spans="2:16" ht="21" customHeight="1" x14ac:dyDescent="0.25">
      <c r="B994" s="1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9"/>
    </row>
    <row r="995" spans="2:16" ht="21" customHeight="1" x14ac:dyDescent="0.25">
      <c r="B995" s="1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9"/>
    </row>
    <row r="996" spans="2:16" ht="21" customHeight="1" x14ac:dyDescent="0.25">
      <c r="B996" s="1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9"/>
    </row>
    <row r="997" spans="2:16" ht="21" customHeight="1" x14ac:dyDescent="0.25">
      <c r="B997" s="1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9"/>
    </row>
    <row r="998" spans="2:16" ht="21" customHeight="1" x14ac:dyDescent="0.25">
      <c r="B998" s="1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9"/>
    </row>
    <row r="999" spans="2:16" ht="21" customHeight="1" x14ac:dyDescent="0.25">
      <c r="B999" s="1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9"/>
    </row>
    <row r="1000" spans="2:16" ht="21" customHeight="1" x14ac:dyDescent="0.25">
      <c r="B1000" s="1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9"/>
    </row>
    <row r="1001" spans="2:16" ht="21" customHeight="1" x14ac:dyDescent="0.25">
      <c r="B1001" s="1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9"/>
    </row>
    <row r="1002" spans="2:16" ht="21" customHeight="1" x14ac:dyDescent="0.25">
      <c r="B1002" s="1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9"/>
    </row>
    <row r="1003" spans="2:16" ht="21" customHeight="1" x14ac:dyDescent="0.25">
      <c r="B1003" s="1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9"/>
    </row>
    <row r="1004" spans="2:16" ht="21" customHeight="1" x14ac:dyDescent="0.25">
      <c r="B1004" s="1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9"/>
    </row>
    <row r="1005" spans="2:16" ht="21" customHeight="1" x14ac:dyDescent="0.25">
      <c r="B1005" s="1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9"/>
    </row>
    <row r="1006" spans="2:16" ht="21" customHeight="1" x14ac:dyDescent="0.25">
      <c r="B1006" s="1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9"/>
    </row>
    <row r="1007" spans="2:16" ht="21" customHeight="1" x14ac:dyDescent="0.25">
      <c r="B1007" s="1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9"/>
    </row>
    <row r="1008" spans="2:16" ht="21" customHeight="1" x14ac:dyDescent="0.25">
      <c r="B1008" s="1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9"/>
    </row>
    <row r="1009" spans="2:16" ht="21" customHeight="1" x14ac:dyDescent="0.25">
      <c r="B1009" s="1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9"/>
    </row>
    <row r="1010" spans="2:16" ht="21" customHeight="1" x14ac:dyDescent="0.25">
      <c r="B1010" s="1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9"/>
    </row>
    <row r="1011" spans="2:16" ht="21" customHeight="1" x14ac:dyDescent="0.25">
      <c r="B1011" s="1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9"/>
    </row>
    <row r="1012" spans="2:16" ht="21" customHeight="1" x14ac:dyDescent="0.25">
      <c r="B1012" s="1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9"/>
    </row>
    <row r="1013" spans="2:16" ht="21" customHeight="1" x14ac:dyDescent="0.25">
      <c r="B1013" s="1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9"/>
    </row>
    <row r="1014" spans="2:16" ht="21" customHeight="1" x14ac:dyDescent="0.25">
      <c r="B1014" s="1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9"/>
    </row>
    <row r="1015" spans="2:16" ht="21" customHeight="1" x14ac:dyDescent="0.25"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9"/>
    </row>
    <row r="1016" spans="2:16" ht="21" customHeight="1" x14ac:dyDescent="0.25"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9"/>
    </row>
    <row r="1017" spans="2:16" ht="21" customHeight="1" x14ac:dyDescent="0.25"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9"/>
    </row>
    <row r="1018" spans="2:16" ht="21" customHeight="1" x14ac:dyDescent="0.25"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9"/>
    </row>
    <row r="1019" spans="2:16" ht="21" customHeight="1" x14ac:dyDescent="0.25"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9"/>
    </row>
    <row r="1020" spans="2:16" ht="21" customHeight="1" x14ac:dyDescent="0.25"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9"/>
    </row>
    <row r="1021" spans="2:16" ht="21" customHeight="1" x14ac:dyDescent="0.25"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9"/>
    </row>
    <row r="1022" spans="2:16" ht="21" customHeight="1" x14ac:dyDescent="0.25"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9"/>
    </row>
    <row r="1023" spans="2:16" ht="21" customHeight="1" x14ac:dyDescent="0.25"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9"/>
    </row>
    <row r="1024" spans="2:16" ht="21" customHeight="1" x14ac:dyDescent="0.25"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9"/>
    </row>
    <row r="1025" spans="3:16" ht="21" customHeight="1" x14ac:dyDescent="0.25"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9"/>
    </row>
    <row r="1026" spans="3:16" ht="21" customHeight="1" x14ac:dyDescent="0.25"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9"/>
    </row>
    <row r="1027" spans="3:16" ht="21" customHeight="1" x14ac:dyDescent="0.25"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9"/>
    </row>
    <row r="1028" spans="3:16" ht="21" customHeight="1" x14ac:dyDescent="0.25"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9"/>
    </row>
    <row r="1029" spans="3:16" ht="21" customHeight="1" x14ac:dyDescent="0.25"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9"/>
    </row>
    <row r="1030" spans="3:16" ht="21" customHeight="1" x14ac:dyDescent="0.25"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9"/>
    </row>
    <row r="1031" spans="3:16" ht="21" customHeight="1" x14ac:dyDescent="0.25"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9"/>
    </row>
    <row r="1032" spans="3:16" ht="21" customHeight="1" x14ac:dyDescent="0.25"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9"/>
    </row>
    <row r="1033" spans="3:16" ht="21" customHeight="1" x14ac:dyDescent="0.25"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9"/>
    </row>
    <row r="1034" spans="3:16" ht="21" customHeight="1" x14ac:dyDescent="0.25"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9"/>
    </row>
    <row r="1035" spans="3:16" ht="21" customHeight="1" x14ac:dyDescent="0.25"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9"/>
    </row>
    <row r="1036" spans="3:16" ht="21" customHeight="1" x14ac:dyDescent="0.25"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9"/>
    </row>
    <row r="1037" spans="3:16" ht="21" customHeight="1" x14ac:dyDescent="0.25"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9"/>
    </row>
    <row r="1038" spans="3:16" ht="21" customHeight="1" x14ac:dyDescent="0.25"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9"/>
    </row>
    <row r="1039" spans="3:16" ht="21" customHeight="1" x14ac:dyDescent="0.25"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9"/>
    </row>
    <row r="1040" spans="3:16" ht="21" customHeight="1" x14ac:dyDescent="0.25"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9"/>
    </row>
    <row r="1041" spans="3:16" ht="21" customHeight="1" x14ac:dyDescent="0.25"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9"/>
    </row>
    <row r="1042" spans="3:16" ht="21" customHeight="1" x14ac:dyDescent="0.25"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9"/>
    </row>
    <row r="1043" spans="3:16" ht="21" customHeight="1" x14ac:dyDescent="0.25"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9"/>
    </row>
    <row r="1044" spans="3:16" ht="21" customHeight="1" x14ac:dyDescent="0.25"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9"/>
    </row>
    <row r="1045" spans="3:16" ht="21" customHeight="1" x14ac:dyDescent="0.25"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9"/>
    </row>
    <row r="1046" spans="3:16" ht="21" customHeight="1" x14ac:dyDescent="0.25"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9"/>
    </row>
    <row r="1047" spans="3:16" ht="21" customHeight="1" x14ac:dyDescent="0.25"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9"/>
    </row>
    <row r="1048" spans="3:16" ht="21" customHeight="1" x14ac:dyDescent="0.25"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9"/>
    </row>
    <row r="1049" spans="3:16" ht="21" customHeight="1" x14ac:dyDescent="0.25"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9"/>
    </row>
    <row r="1050" spans="3:16" ht="21" customHeight="1" x14ac:dyDescent="0.25"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9"/>
    </row>
    <row r="1051" spans="3:16" ht="21" customHeight="1" x14ac:dyDescent="0.25"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9"/>
    </row>
    <row r="1052" spans="3:16" ht="21" customHeight="1" x14ac:dyDescent="0.25"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9"/>
    </row>
    <row r="1053" spans="3:16" ht="21" customHeight="1" x14ac:dyDescent="0.25"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9"/>
    </row>
    <row r="1054" spans="3:16" ht="21" customHeight="1" x14ac:dyDescent="0.25"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9"/>
    </row>
    <row r="1055" spans="3:16" ht="21" customHeight="1" x14ac:dyDescent="0.25"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9"/>
    </row>
    <row r="1056" spans="3:16" ht="21" customHeight="1" x14ac:dyDescent="0.25"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9"/>
    </row>
    <row r="1057" spans="3:16" ht="21" customHeight="1" x14ac:dyDescent="0.25"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9"/>
    </row>
    <row r="1058" spans="3:16" ht="21" customHeight="1" x14ac:dyDescent="0.25"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9"/>
    </row>
    <row r="1059" spans="3:16" ht="21" customHeight="1" x14ac:dyDescent="0.25"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9"/>
    </row>
    <row r="1060" spans="3:16" ht="21" customHeight="1" x14ac:dyDescent="0.25"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9"/>
    </row>
    <row r="1061" spans="3:16" ht="21" customHeight="1" x14ac:dyDescent="0.25"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9"/>
    </row>
    <row r="1062" spans="3:16" ht="21" customHeight="1" x14ac:dyDescent="0.25"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9"/>
    </row>
    <row r="1063" spans="3:16" ht="21" customHeight="1" x14ac:dyDescent="0.25"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9"/>
    </row>
    <row r="1064" spans="3:16" ht="21" customHeight="1" x14ac:dyDescent="0.25"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9"/>
    </row>
    <row r="1065" spans="3:16" ht="21" customHeight="1" x14ac:dyDescent="0.25"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9"/>
    </row>
    <row r="1066" spans="3:16" ht="21" customHeight="1" x14ac:dyDescent="0.25"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9"/>
    </row>
    <row r="1067" spans="3:16" ht="21" customHeight="1" x14ac:dyDescent="0.25"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9"/>
    </row>
    <row r="1068" spans="3:16" ht="21" customHeight="1" x14ac:dyDescent="0.25"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9"/>
    </row>
    <row r="1069" spans="3:16" ht="21" customHeight="1" x14ac:dyDescent="0.25"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9"/>
    </row>
    <row r="1070" spans="3:16" ht="21" customHeight="1" x14ac:dyDescent="0.25"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9"/>
    </row>
    <row r="1071" spans="3:16" ht="21" customHeight="1" x14ac:dyDescent="0.25"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9"/>
    </row>
    <row r="1072" spans="3:16" ht="21" customHeight="1" x14ac:dyDescent="0.25"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9"/>
    </row>
    <row r="1073" spans="3:16" ht="21" customHeight="1" x14ac:dyDescent="0.25"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9"/>
    </row>
    <row r="1074" spans="3:16" ht="21" customHeight="1" x14ac:dyDescent="0.25"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9"/>
    </row>
    <row r="1075" spans="3:16" ht="21" customHeight="1" x14ac:dyDescent="0.25"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9"/>
    </row>
    <row r="1076" spans="3:16" ht="21" customHeight="1" x14ac:dyDescent="0.25"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9"/>
    </row>
    <row r="1077" spans="3:16" ht="21" customHeight="1" x14ac:dyDescent="0.25"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9"/>
    </row>
    <row r="1078" spans="3:16" ht="21" customHeight="1" x14ac:dyDescent="0.25"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9"/>
    </row>
    <row r="1079" spans="3:16" ht="21" customHeight="1" x14ac:dyDescent="0.25"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9"/>
    </row>
    <row r="1080" spans="3:16" ht="21" customHeight="1" x14ac:dyDescent="0.25"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9"/>
    </row>
    <row r="1081" spans="3:16" ht="21" customHeight="1" x14ac:dyDescent="0.25"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9"/>
    </row>
    <row r="1082" spans="3:16" ht="21" customHeight="1" x14ac:dyDescent="0.25"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9"/>
    </row>
    <row r="1083" spans="3:16" ht="21" customHeight="1" x14ac:dyDescent="0.25"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9"/>
    </row>
    <row r="1084" spans="3:16" ht="21" customHeight="1" x14ac:dyDescent="0.25"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9"/>
    </row>
    <row r="1085" spans="3:16" ht="21" customHeight="1" x14ac:dyDescent="0.25"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9"/>
    </row>
    <row r="1086" spans="3:16" ht="21" customHeight="1" x14ac:dyDescent="0.25"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9"/>
    </row>
    <row r="1087" spans="3:16" ht="21" customHeight="1" x14ac:dyDescent="0.25"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9"/>
    </row>
    <row r="1088" spans="3:16" ht="21" customHeight="1" x14ac:dyDescent="0.25"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9"/>
    </row>
    <row r="1089" spans="3:16" ht="21" customHeight="1" x14ac:dyDescent="0.25"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9"/>
    </row>
    <row r="1090" spans="3:16" ht="21" customHeight="1" x14ac:dyDescent="0.25"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9"/>
    </row>
    <row r="1091" spans="3:16" ht="21" customHeight="1" x14ac:dyDescent="0.25"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9"/>
    </row>
    <row r="1092" spans="3:16" ht="21" customHeight="1" x14ac:dyDescent="0.25"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9"/>
    </row>
    <row r="1093" spans="3:16" ht="21" customHeight="1" x14ac:dyDescent="0.25"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9"/>
    </row>
    <row r="1094" spans="3:16" ht="21" customHeight="1" x14ac:dyDescent="0.25"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9"/>
    </row>
    <row r="1095" spans="3:16" ht="21" customHeight="1" x14ac:dyDescent="0.25"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9"/>
    </row>
    <row r="1096" spans="3:16" ht="21" customHeight="1" x14ac:dyDescent="0.25"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9"/>
    </row>
    <row r="1097" spans="3:16" ht="21" customHeight="1" x14ac:dyDescent="0.25"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9"/>
    </row>
    <row r="1098" spans="3:16" ht="21" customHeight="1" x14ac:dyDescent="0.25"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9"/>
    </row>
    <row r="1099" spans="3:16" ht="21" customHeight="1" x14ac:dyDescent="0.25"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9"/>
    </row>
    <row r="1100" spans="3:16" ht="21" customHeight="1" x14ac:dyDescent="0.25"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9"/>
    </row>
    <row r="1101" spans="3:16" ht="21" customHeight="1" x14ac:dyDescent="0.25"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9"/>
    </row>
    <row r="1102" spans="3:16" ht="21" customHeight="1" x14ac:dyDescent="0.25"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9"/>
    </row>
    <row r="1103" spans="3:16" ht="21" customHeight="1" x14ac:dyDescent="0.25"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9"/>
    </row>
    <row r="1104" spans="3:16" ht="21" customHeight="1" x14ac:dyDescent="0.25"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9"/>
    </row>
    <row r="1105" spans="3:16" ht="21" customHeight="1" x14ac:dyDescent="0.25"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9"/>
    </row>
    <row r="1106" spans="3:16" ht="21" customHeight="1" x14ac:dyDescent="0.25"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9"/>
    </row>
    <row r="1107" spans="3:16" ht="21" customHeight="1" x14ac:dyDescent="0.25"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9"/>
    </row>
    <row r="1108" spans="3:16" ht="21" customHeight="1" x14ac:dyDescent="0.25"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9"/>
    </row>
    <row r="1109" spans="3:16" ht="21" customHeight="1" x14ac:dyDescent="0.25"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9"/>
    </row>
    <row r="1110" spans="3:16" ht="21" customHeight="1" x14ac:dyDescent="0.25"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9"/>
    </row>
    <row r="1111" spans="3:16" ht="21" customHeight="1" x14ac:dyDescent="0.25"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9"/>
    </row>
    <row r="1112" spans="3:16" ht="21" customHeight="1" x14ac:dyDescent="0.25"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9"/>
    </row>
    <row r="1113" spans="3:16" ht="21" customHeight="1" x14ac:dyDescent="0.25"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9"/>
    </row>
    <row r="1114" spans="3:16" ht="21" customHeight="1" x14ac:dyDescent="0.25"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9"/>
    </row>
    <row r="1115" spans="3:16" ht="21" customHeight="1" x14ac:dyDescent="0.25"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9"/>
    </row>
    <row r="1116" spans="3:16" ht="21" customHeight="1" x14ac:dyDescent="0.25"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9"/>
    </row>
    <row r="1117" spans="3:16" ht="21" customHeight="1" x14ac:dyDescent="0.25"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9"/>
    </row>
    <row r="1118" spans="3:16" ht="21" customHeight="1" x14ac:dyDescent="0.25"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9"/>
    </row>
    <row r="1119" spans="3:16" ht="21" customHeight="1" x14ac:dyDescent="0.25"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9"/>
    </row>
    <row r="1120" spans="3:16" ht="21" customHeight="1" x14ac:dyDescent="0.25"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9"/>
    </row>
    <row r="1121" spans="3:16" ht="21" customHeight="1" x14ac:dyDescent="0.25"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9"/>
    </row>
    <row r="1122" spans="3:16" ht="21" customHeight="1" x14ac:dyDescent="0.25"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9"/>
    </row>
    <row r="1123" spans="3:16" ht="21" customHeight="1" x14ac:dyDescent="0.25"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9"/>
    </row>
    <row r="1124" spans="3:16" ht="21" customHeight="1" x14ac:dyDescent="0.25"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9"/>
    </row>
    <row r="1125" spans="3:16" ht="21" customHeight="1" x14ac:dyDescent="0.25"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9"/>
    </row>
    <row r="1126" spans="3:16" ht="21" customHeight="1" x14ac:dyDescent="0.25"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9"/>
    </row>
    <row r="1127" spans="3:16" ht="21" customHeight="1" x14ac:dyDescent="0.25"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9"/>
    </row>
    <row r="1128" spans="3:16" ht="21" customHeight="1" x14ac:dyDescent="0.25"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9"/>
    </row>
    <row r="1129" spans="3:16" ht="21" customHeight="1" x14ac:dyDescent="0.25"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9"/>
    </row>
    <row r="1130" spans="3:16" ht="21" customHeight="1" x14ac:dyDescent="0.25"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9"/>
    </row>
    <row r="1131" spans="3:16" ht="21" customHeight="1" x14ac:dyDescent="0.25"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9"/>
    </row>
    <row r="1132" spans="3:16" ht="21" customHeight="1" x14ac:dyDescent="0.25"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9"/>
    </row>
    <row r="1133" spans="3:16" ht="21" customHeight="1" x14ac:dyDescent="0.25"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9"/>
    </row>
    <row r="1134" spans="3:16" ht="21" customHeight="1" x14ac:dyDescent="0.25"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9"/>
    </row>
    <row r="1135" spans="3:16" ht="21" customHeight="1" x14ac:dyDescent="0.25"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9"/>
    </row>
    <row r="1136" spans="3:16" ht="21" customHeight="1" x14ac:dyDescent="0.25"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9"/>
    </row>
    <row r="1137" spans="3:16" ht="21" customHeight="1" x14ac:dyDescent="0.25"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9"/>
    </row>
    <row r="1138" spans="3:16" ht="21" customHeight="1" x14ac:dyDescent="0.25"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9"/>
    </row>
    <row r="1139" spans="3:16" ht="21" customHeight="1" x14ac:dyDescent="0.25"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9"/>
    </row>
    <row r="1140" spans="3:16" ht="21" customHeight="1" x14ac:dyDescent="0.25"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9"/>
    </row>
    <row r="1141" spans="3:16" ht="21" customHeight="1" x14ac:dyDescent="0.25"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9"/>
    </row>
    <row r="1142" spans="3:16" ht="21" customHeight="1" x14ac:dyDescent="0.25"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9"/>
    </row>
    <row r="1143" spans="3:16" ht="21" customHeight="1" x14ac:dyDescent="0.25"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9"/>
    </row>
    <row r="1144" spans="3:16" ht="21" customHeight="1" x14ac:dyDescent="0.25"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9"/>
    </row>
    <row r="1145" spans="3:16" ht="21" customHeight="1" x14ac:dyDescent="0.25"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9"/>
    </row>
    <row r="1146" spans="3:16" ht="21" customHeight="1" x14ac:dyDescent="0.25"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9"/>
    </row>
    <row r="1147" spans="3:16" ht="21" customHeight="1" x14ac:dyDescent="0.25"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9"/>
    </row>
    <row r="1148" spans="3:16" ht="21" customHeight="1" x14ac:dyDescent="0.25"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9"/>
    </row>
    <row r="1149" spans="3:16" ht="21" customHeight="1" x14ac:dyDescent="0.25"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9"/>
    </row>
    <row r="1150" spans="3:16" ht="21" customHeight="1" x14ac:dyDescent="0.25"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9"/>
    </row>
    <row r="1151" spans="3:16" ht="21" customHeight="1" x14ac:dyDescent="0.25"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9"/>
    </row>
    <row r="1152" spans="3:16" ht="21" customHeight="1" x14ac:dyDescent="0.25"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9"/>
    </row>
    <row r="1153" spans="3:16" ht="21" customHeight="1" x14ac:dyDescent="0.25"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9"/>
    </row>
    <row r="1154" spans="3:16" ht="21" customHeight="1" x14ac:dyDescent="0.25"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9"/>
    </row>
    <row r="1155" spans="3:16" ht="21" customHeight="1" x14ac:dyDescent="0.25"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9"/>
    </row>
    <row r="1156" spans="3:16" ht="21" customHeight="1" x14ac:dyDescent="0.25"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9"/>
    </row>
    <row r="1157" spans="3:16" ht="21" customHeight="1" x14ac:dyDescent="0.25"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9"/>
    </row>
    <row r="1158" spans="3:16" ht="21" customHeight="1" x14ac:dyDescent="0.25"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9"/>
    </row>
    <row r="1159" spans="3:16" ht="21" customHeight="1" x14ac:dyDescent="0.25"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9"/>
    </row>
    <row r="1160" spans="3:16" ht="21" customHeight="1" x14ac:dyDescent="0.25"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9"/>
    </row>
    <row r="1161" spans="3:16" ht="21" customHeight="1" x14ac:dyDescent="0.25"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9"/>
    </row>
    <row r="1162" spans="3:16" ht="21" customHeight="1" x14ac:dyDescent="0.25"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9"/>
    </row>
    <row r="1163" spans="3:16" ht="21" customHeight="1" x14ac:dyDescent="0.25"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9"/>
    </row>
    <row r="1164" spans="3:16" ht="21" customHeight="1" x14ac:dyDescent="0.25"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9"/>
    </row>
    <row r="1165" spans="3:16" ht="21" customHeight="1" x14ac:dyDescent="0.25"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9"/>
    </row>
    <row r="1166" spans="3:16" ht="21" customHeight="1" x14ac:dyDescent="0.25"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9"/>
    </row>
    <row r="1167" spans="3:16" ht="21" customHeight="1" x14ac:dyDescent="0.25"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9"/>
    </row>
    <row r="1168" spans="3:16" ht="21" customHeight="1" x14ac:dyDescent="0.25"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9"/>
    </row>
    <row r="1169" spans="3:16" ht="21" customHeight="1" x14ac:dyDescent="0.25"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9"/>
    </row>
    <row r="1170" spans="3:16" ht="21" customHeight="1" x14ac:dyDescent="0.25"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9"/>
    </row>
    <row r="1171" spans="3:16" ht="21" customHeight="1" x14ac:dyDescent="0.25"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9"/>
    </row>
    <row r="1172" spans="3:16" ht="21" customHeight="1" x14ac:dyDescent="0.25"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9"/>
    </row>
    <row r="1173" spans="3:16" ht="21" customHeight="1" x14ac:dyDescent="0.25"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9"/>
    </row>
    <row r="1174" spans="3:16" ht="21" customHeight="1" x14ac:dyDescent="0.25"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9"/>
    </row>
    <row r="1175" spans="3:16" ht="21" customHeight="1" x14ac:dyDescent="0.25"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9"/>
    </row>
    <row r="1176" spans="3:16" ht="21" customHeight="1" x14ac:dyDescent="0.25"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9"/>
    </row>
    <row r="1177" spans="3:16" ht="21" customHeight="1" x14ac:dyDescent="0.25"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9"/>
    </row>
    <row r="1178" spans="3:16" ht="21" customHeight="1" x14ac:dyDescent="0.25"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9"/>
    </row>
    <row r="1179" spans="3:16" ht="21" customHeight="1" x14ac:dyDescent="0.25"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9"/>
    </row>
    <row r="1180" spans="3:16" ht="21" customHeight="1" x14ac:dyDescent="0.25"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9"/>
    </row>
    <row r="1181" spans="3:16" ht="21" customHeight="1" x14ac:dyDescent="0.25"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9"/>
    </row>
    <row r="1182" spans="3:16" ht="21" customHeight="1" x14ac:dyDescent="0.25"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9"/>
    </row>
    <row r="1183" spans="3:16" ht="21" customHeight="1" x14ac:dyDescent="0.25"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9"/>
    </row>
    <row r="1184" spans="3:16" ht="21" customHeight="1" x14ac:dyDescent="0.25"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9"/>
    </row>
    <row r="1185" spans="3:16" ht="21" customHeight="1" x14ac:dyDescent="0.25"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9"/>
    </row>
    <row r="1186" spans="3:16" ht="21" customHeight="1" x14ac:dyDescent="0.25"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9"/>
    </row>
    <row r="1187" spans="3:16" ht="21" customHeight="1" x14ac:dyDescent="0.25"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9"/>
    </row>
    <row r="1188" spans="3:16" ht="21" customHeight="1" x14ac:dyDescent="0.25"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9"/>
    </row>
    <row r="1189" spans="3:16" ht="21" customHeight="1" x14ac:dyDescent="0.25"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9"/>
    </row>
    <row r="1190" spans="3:16" ht="21" customHeight="1" x14ac:dyDescent="0.25"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9"/>
    </row>
    <row r="1191" spans="3:16" ht="21" customHeight="1" x14ac:dyDescent="0.25"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9"/>
    </row>
    <row r="1192" spans="3:16" ht="21" customHeight="1" x14ac:dyDescent="0.25"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9"/>
    </row>
    <row r="1193" spans="3:16" ht="21" customHeight="1" x14ac:dyDescent="0.25"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9"/>
    </row>
    <row r="1194" spans="3:16" ht="21" customHeight="1" x14ac:dyDescent="0.25"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9"/>
    </row>
    <row r="1195" spans="3:16" ht="21" customHeight="1" x14ac:dyDescent="0.25"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9"/>
    </row>
    <row r="1196" spans="3:16" ht="21" customHeight="1" x14ac:dyDescent="0.25"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9"/>
    </row>
    <row r="1197" spans="3:16" ht="21" customHeight="1" x14ac:dyDescent="0.25"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9"/>
    </row>
    <row r="1198" spans="3:16" ht="21" customHeight="1" x14ac:dyDescent="0.25"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9"/>
    </row>
    <row r="1199" spans="3:16" ht="21" customHeight="1" x14ac:dyDescent="0.25"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9"/>
    </row>
    <row r="1200" spans="3:16" ht="21" customHeight="1" x14ac:dyDescent="0.25"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9"/>
    </row>
    <row r="1201" spans="3:16" ht="21" customHeight="1" x14ac:dyDescent="0.25"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9"/>
    </row>
    <row r="1202" spans="3:16" ht="21" customHeight="1" x14ac:dyDescent="0.25"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9"/>
    </row>
    <row r="1203" spans="3:16" ht="21" customHeight="1" x14ac:dyDescent="0.25"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9"/>
    </row>
    <row r="1204" spans="3:16" ht="21" customHeight="1" x14ac:dyDescent="0.25"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9"/>
    </row>
    <row r="1205" spans="3:16" ht="21" customHeight="1" x14ac:dyDescent="0.25"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9"/>
    </row>
    <row r="1206" spans="3:16" ht="21" customHeight="1" x14ac:dyDescent="0.25"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9"/>
    </row>
    <row r="1207" spans="3:16" ht="21" customHeight="1" x14ac:dyDescent="0.25"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9"/>
    </row>
    <row r="1208" spans="3:16" ht="21" customHeight="1" x14ac:dyDescent="0.25"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9"/>
    </row>
    <row r="1209" spans="3:16" ht="21" customHeight="1" x14ac:dyDescent="0.25"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9"/>
    </row>
    <row r="1210" spans="3:16" ht="21" customHeight="1" x14ac:dyDescent="0.25"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9"/>
    </row>
    <row r="1211" spans="3:16" ht="21" customHeight="1" x14ac:dyDescent="0.25"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9"/>
    </row>
    <row r="1212" spans="3:16" ht="21" customHeight="1" x14ac:dyDescent="0.25"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9"/>
    </row>
    <row r="1213" spans="3:16" ht="21" customHeight="1" x14ac:dyDescent="0.25"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9"/>
    </row>
    <row r="1214" spans="3:16" ht="21" customHeight="1" x14ac:dyDescent="0.25"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9"/>
    </row>
    <row r="1215" spans="3:16" ht="21" customHeight="1" x14ac:dyDescent="0.25"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9"/>
    </row>
    <row r="1216" spans="3:16" ht="21" customHeight="1" x14ac:dyDescent="0.25"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9"/>
    </row>
    <row r="1217" spans="3:16" ht="21" customHeight="1" x14ac:dyDescent="0.25"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9"/>
    </row>
    <row r="1218" spans="3:16" ht="21" customHeight="1" x14ac:dyDescent="0.25"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9"/>
    </row>
    <row r="1219" spans="3:16" ht="21" customHeight="1" x14ac:dyDescent="0.25"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9"/>
    </row>
    <row r="1220" spans="3:16" ht="21" customHeight="1" x14ac:dyDescent="0.25"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9"/>
    </row>
    <row r="1221" spans="3:16" ht="21" customHeight="1" x14ac:dyDescent="0.25"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9"/>
    </row>
    <row r="1222" spans="3:16" ht="21" customHeight="1" x14ac:dyDescent="0.25"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9"/>
    </row>
    <row r="1223" spans="3:16" ht="21" customHeight="1" x14ac:dyDescent="0.25"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9"/>
    </row>
    <row r="1224" spans="3:16" ht="21" customHeight="1" x14ac:dyDescent="0.25"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9"/>
    </row>
    <row r="1225" spans="3:16" ht="21" customHeight="1" x14ac:dyDescent="0.25"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9"/>
    </row>
    <row r="1226" spans="3:16" ht="21" customHeight="1" x14ac:dyDescent="0.25"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9"/>
    </row>
    <row r="1227" spans="3:16" ht="21" customHeight="1" x14ac:dyDescent="0.25"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9"/>
    </row>
    <row r="1228" spans="3:16" ht="21" customHeight="1" x14ac:dyDescent="0.25"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9"/>
    </row>
    <row r="1229" spans="3:16" ht="21" customHeight="1" x14ac:dyDescent="0.25"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9"/>
    </row>
    <row r="1230" spans="3:16" ht="21" customHeight="1" x14ac:dyDescent="0.25"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9"/>
    </row>
    <row r="1231" spans="3:16" ht="21" customHeight="1" x14ac:dyDescent="0.25"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9"/>
    </row>
    <row r="1232" spans="3:16" ht="21" customHeight="1" x14ac:dyDescent="0.25"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9"/>
    </row>
    <row r="1233" spans="3:16" ht="21" customHeight="1" x14ac:dyDescent="0.25"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9"/>
    </row>
    <row r="1234" spans="3:16" ht="21" customHeight="1" x14ac:dyDescent="0.25"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9"/>
    </row>
    <row r="1235" spans="3:16" ht="21" customHeight="1" x14ac:dyDescent="0.25"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9"/>
    </row>
    <row r="1236" spans="3:16" ht="21" customHeight="1" x14ac:dyDescent="0.25"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9"/>
    </row>
    <row r="1237" spans="3:16" ht="21" customHeight="1" x14ac:dyDescent="0.25"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9"/>
    </row>
    <row r="1238" spans="3:16" ht="21" customHeight="1" x14ac:dyDescent="0.25"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9"/>
    </row>
    <row r="1239" spans="3:16" ht="21" customHeight="1" x14ac:dyDescent="0.25"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9"/>
    </row>
    <row r="1240" spans="3:16" ht="21" customHeight="1" x14ac:dyDescent="0.25"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9"/>
    </row>
    <row r="1241" spans="3:16" ht="21" customHeight="1" x14ac:dyDescent="0.25"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9"/>
    </row>
    <row r="1242" spans="3:16" ht="21" customHeight="1" x14ac:dyDescent="0.25"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9"/>
    </row>
    <row r="1243" spans="3:16" ht="21" customHeight="1" x14ac:dyDescent="0.25"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9"/>
    </row>
    <row r="1244" spans="3:16" ht="21" customHeight="1" x14ac:dyDescent="0.25"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9"/>
    </row>
    <row r="1245" spans="3:16" ht="21" customHeight="1" x14ac:dyDescent="0.25"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9"/>
    </row>
    <row r="1246" spans="3:16" ht="21" customHeight="1" x14ac:dyDescent="0.25"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9"/>
    </row>
    <row r="1247" spans="3:16" ht="21" customHeight="1" x14ac:dyDescent="0.25"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9"/>
    </row>
    <row r="1248" spans="3:16" ht="21" customHeight="1" x14ac:dyDescent="0.25"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9"/>
    </row>
    <row r="1249" spans="3:16" ht="21" customHeight="1" x14ac:dyDescent="0.25"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9"/>
    </row>
    <row r="1250" spans="3:16" ht="21" customHeight="1" x14ac:dyDescent="0.25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9"/>
    </row>
    <row r="1251" spans="3:16" ht="21" customHeight="1" x14ac:dyDescent="0.25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9"/>
    </row>
    <row r="1252" spans="3:16" ht="21" customHeight="1" x14ac:dyDescent="0.25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9"/>
    </row>
    <row r="1253" spans="3:16" ht="21" customHeight="1" x14ac:dyDescent="0.25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9"/>
    </row>
    <row r="1254" spans="3:16" ht="21" customHeight="1" x14ac:dyDescent="0.25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9"/>
    </row>
    <row r="1255" spans="3:16" ht="21" customHeight="1" x14ac:dyDescent="0.25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9"/>
    </row>
    <row r="1256" spans="3:16" ht="21" customHeight="1" x14ac:dyDescent="0.25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9"/>
    </row>
    <row r="1257" spans="3:16" ht="21" customHeight="1" x14ac:dyDescent="0.25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9"/>
    </row>
    <row r="1258" spans="3:16" ht="21" customHeight="1" x14ac:dyDescent="0.25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9"/>
    </row>
    <row r="1259" spans="3:16" ht="21" customHeight="1" x14ac:dyDescent="0.25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9"/>
    </row>
    <row r="1260" spans="3:16" ht="21" customHeight="1" x14ac:dyDescent="0.25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9"/>
    </row>
    <row r="1261" spans="3:16" ht="21" customHeight="1" x14ac:dyDescent="0.25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9"/>
    </row>
    <row r="1262" spans="3:16" ht="21" customHeight="1" x14ac:dyDescent="0.25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9"/>
    </row>
    <row r="1263" spans="3:16" ht="21" customHeight="1" x14ac:dyDescent="0.25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9"/>
    </row>
    <row r="1264" spans="3:16" ht="21" customHeight="1" x14ac:dyDescent="0.25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9"/>
    </row>
    <row r="1265" spans="3:16" ht="21" customHeight="1" x14ac:dyDescent="0.25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9"/>
    </row>
    <row r="1266" spans="3:16" ht="21" customHeight="1" x14ac:dyDescent="0.25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9"/>
    </row>
    <row r="1267" spans="3:16" ht="21" customHeight="1" x14ac:dyDescent="0.25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9"/>
    </row>
    <row r="1268" spans="3:16" ht="21" customHeight="1" x14ac:dyDescent="0.25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9"/>
    </row>
    <row r="1269" spans="3:16" ht="21" customHeight="1" x14ac:dyDescent="0.25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9"/>
    </row>
    <row r="1270" spans="3:16" ht="21" customHeight="1" x14ac:dyDescent="0.25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9"/>
    </row>
    <row r="1271" spans="3:16" ht="21" customHeight="1" x14ac:dyDescent="0.25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9"/>
    </row>
    <row r="1272" spans="3:16" ht="21" customHeight="1" x14ac:dyDescent="0.25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9"/>
    </row>
    <row r="1273" spans="3:16" ht="21" customHeight="1" x14ac:dyDescent="0.25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9"/>
    </row>
    <row r="1274" spans="3:16" ht="21" customHeight="1" x14ac:dyDescent="0.25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9"/>
    </row>
    <row r="1275" spans="3:16" ht="21" customHeight="1" x14ac:dyDescent="0.25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9"/>
    </row>
    <row r="1276" spans="3:16" ht="21" customHeight="1" x14ac:dyDescent="0.25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9"/>
    </row>
    <row r="1277" spans="3:16" ht="21" customHeight="1" x14ac:dyDescent="0.25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9"/>
    </row>
    <row r="1278" spans="3:16" ht="21" customHeight="1" x14ac:dyDescent="0.25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9"/>
    </row>
    <row r="1279" spans="3:16" ht="21" customHeight="1" x14ac:dyDescent="0.25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9"/>
    </row>
    <row r="1280" spans="3:16" ht="21" customHeight="1" x14ac:dyDescent="0.25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9"/>
    </row>
    <row r="1281" spans="3:16" ht="21" customHeight="1" x14ac:dyDescent="0.25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9"/>
    </row>
    <row r="1282" spans="3:16" ht="21" customHeight="1" x14ac:dyDescent="0.25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9"/>
    </row>
    <row r="1283" spans="3:16" ht="21" customHeight="1" x14ac:dyDescent="0.25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9"/>
    </row>
    <row r="1284" spans="3:16" ht="21" customHeight="1" x14ac:dyDescent="0.25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9"/>
    </row>
    <row r="1285" spans="3:16" ht="21" customHeight="1" x14ac:dyDescent="0.25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9"/>
    </row>
    <row r="1286" spans="3:16" ht="21" customHeight="1" x14ac:dyDescent="0.25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9"/>
    </row>
    <row r="1287" spans="3:16" ht="21" customHeight="1" x14ac:dyDescent="0.25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9"/>
    </row>
    <row r="1288" spans="3:16" ht="21" customHeight="1" x14ac:dyDescent="0.25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9"/>
    </row>
    <row r="1289" spans="3:16" ht="21" customHeight="1" x14ac:dyDescent="0.25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9"/>
    </row>
    <row r="1290" spans="3:16" ht="21" customHeight="1" x14ac:dyDescent="0.25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9"/>
    </row>
    <row r="1291" spans="3:16" ht="21" customHeight="1" x14ac:dyDescent="0.25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9"/>
    </row>
    <row r="1292" spans="3:16" ht="21" customHeight="1" x14ac:dyDescent="0.25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9"/>
    </row>
    <row r="1293" spans="3:16" ht="21" customHeight="1" x14ac:dyDescent="0.25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9"/>
    </row>
    <row r="1294" spans="3:16" ht="21" customHeight="1" x14ac:dyDescent="0.25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9"/>
    </row>
    <row r="1295" spans="3:16" ht="21" customHeight="1" x14ac:dyDescent="0.25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9"/>
    </row>
    <row r="1296" spans="3:16" ht="21" customHeight="1" x14ac:dyDescent="0.25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9"/>
    </row>
    <row r="1297" spans="3:16" ht="21" customHeight="1" x14ac:dyDescent="0.25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9"/>
    </row>
    <row r="1298" spans="3:16" ht="21" customHeight="1" x14ac:dyDescent="0.25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9"/>
    </row>
    <row r="1299" spans="3:16" ht="21" customHeight="1" x14ac:dyDescent="0.25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9"/>
    </row>
    <row r="1300" spans="3:16" ht="21" customHeight="1" x14ac:dyDescent="0.25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9"/>
    </row>
    <row r="1301" spans="3:16" ht="21" customHeight="1" x14ac:dyDescent="0.25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9"/>
    </row>
    <row r="1302" spans="3:16" ht="21" customHeight="1" x14ac:dyDescent="0.25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9"/>
    </row>
    <row r="1303" spans="3:16" ht="21" customHeight="1" x14ac:dyDescent="0.25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9"/>
    </row>
    <row r="1304" spans="3:16" ht="21" customHeight="1" x14ac:dyDescent="0.25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9"/>
    </row>
    <row r="1305" spans="3:16" ht="21" customHeight="1" x14ac:dyDescent="0.25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9"/>
    </row>
    <row r="1306" spans="3:16" ht="21" customHeight="1" x14ac:dyDescent="0.25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9"/>
    </row>
    <row r="1307" spans="3:16" ht="21" customHeight="1" x14ac:dyDescent="0.25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9"/>
    </row>
    <row r="1308" spans="3:16" ht="21" customHeight="1" x14ac:dyDescent="0.25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9"/>
    </row>
    <row r="1309" spans="3:16" ht="21" customHeight="1" x14ac:dyDescent="0.25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9"/>
    </row>
    <row r="1310" spans="3:16" ht="21" customHeight="1" x14ac:dyDescent="0.25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9"/>
    </row>
    <row r="1311" spans="3:16" ht="21" customHeight="1" x14ac:dyDescent="0.25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9"/>
    </row>
    <row r="1312" spans="3:16" ht="21" customHeight="1" x14ac:dyDescent="0.25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9"/>
    </row>
    <row r="1313" spans="3:16" ht="21" customHeight="1" x14ac:dyDescent="0.25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9"/>
    </row>
    <row r="1314" spans="3:16" ht="21" customHeight="1" x14ac:dyDescent="0.25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9"/>
    </row>
    <row r="1315" spans="3:16" ht="21" customHeight="1" x14ac:dyDescent="0.25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9"/>
    </row>
    <row r="1316" spans="3:16" ht="21" customHeight="1" x14ac:dyDescent="0.25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9"/>
    </row>
    <row r="1317" spans="3:16" ht="21" customHeight="1" x14ac:dyDescent="0.25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9"/>
    </row>
    <row r="1318" spans="3:16" ht="21" customHeight="1" x14ac:dyDescent="0.25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9"/>
    </row>
    <row r="1319" spans="3:16" ht="21" customHeight="1" x14ac:dyDescent="0.25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9"/>
    </row>
    <row r="1320" spans="3:16" ht="21" customHeight="1" x14ac:dyDescent="0.25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9"/>
    </row>
    <row r="1321" spans="3:16" ht="21" customHeight="1" x14ac:dyDescent="0.25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9"/>
    </row>
    <row r="1322" spans="3:16" ht="21" customHeight="1" x14ac:dyDescent="0.25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9"/>
    </row>
    <row r="1323" spans="3:16" ht="21" customHeight="1" x14ac:dyDescent="0.25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9"/>
    </row>
    <row r="1324" spans="3:16" ht="21" customHeight="1" x14ac:dyDescent="0.25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9"/>
    </row>
    <row r="1325" spans="3:16" ht="21" customHeight="1" x14ac:dyDescent="0.25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9"/>
    </row>
    <row r="1326" spans="3:16" ht="21" customHeight="1" x14ac:dyDescent="0.25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9"/>
    </row>
    <row r="1327" spans="3:16" ht="21" customHeight="1" x14ac:dyDescent="0.25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9"/>
    </row>
    <row r="1328" spans="3:16" ht="21" customHeight="1" x14ac:dyDescent="0.25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9"/>
    </row>
    <row r="1329" spans="3:16" ht="21" customHeight="1" x14ac:dyDescent="0.25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9"/>
    </row>
    <row r="1330" spans="3:16" ht="21" customHeight="1" x14ac:dyDescent="0.25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9"/>
    </row>
    <row r="1331" spans="3:16" ht="21" customHeight="1" x14ac:dyDescent="0.25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9"/>
    </row>
    <row r="1332" spans="3:16" ht="21" customHeight="1" x14ac:dyDescent="0.25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9"/>
    </row>
    <row r="1333" spans="3:16" ht="21" customHeight="1" x14ac:dyDescent="0.25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9"/>
    </row>
    <row r="1334" spans="3:16" ht="21" customHeight="1" x14ac:dyDescent="0.25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9"/>
    </row>
    <row r="1335" spans="3:16" ht="21" customHeight="1" x14ac:dyDescent="0.25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9"/>
    </row>
    <row r="1336" spans="3:16" ht="21" customHeight="1" x14ac:dyDescent="0.25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9"/>
    </row>
    <row r="1337" spans="3:16" ht="21" customHeight="1" x14ac:dyDescent="0.25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9"/>
    </row>
    <row r="1338" spans="3:16" ht="21" customHeight="1" x14ac:dyDescent="0.25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9"/>
    </row>
    <row r="1339" spans="3:16" ht="21" customHeight="1" x14ac:dyDescent="0.25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9"/>
    </row>
    <row r="1340" spans="3:16" ht="21" customHeight="1" x14ac:dyDescent="0.25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9"/>
    </row>
    <row r="1341" spans="3:16" ht="21" customHeight="1" x14ac:dyDescent="0.25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9"/>
    </row>
    <row r="1342" spans="3:16" ht="21" customHeight="1" x14ac:dyDescent="0.25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9"/>
    </row>
    <row r="1343" spans="3:16" ht="21" customHeight="1" x14ac:dyDescent="0.25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9"/>
    </row>
    <row r="1344" spans="3:16" ht="21" customHeight="1" x14ac:dyDescent="0.25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9"/>
    </row>
    <row r="1345" spans="3:16" ht="21" customHeight="1" x14ac:dyDescent="0.25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9"/>
    </row>
    <row r="1346" spans="3:16" ht="21" customHeight="1" x14ac:dyDescent="0.25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9"/>
    </row>
    <row r="1347" spans="3:16" ht="21" customHeight="1" x14ac:dyDescent="0.25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9"/>
    </row>
    <row r="1348" spans="3:16" ht="21" customHeight="1" x14ac:dyDescent="0.25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9"/>
    </row>
    <row r="1349" spans="3:16" ht="21" customHeight="1" x14ac:dyDescent="0.25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9"/>
    </row>
    <row r="1350" spans="3:16" ht="21" customHeight="1" x14ac:dyDescent="0.25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9"/>
    </row>
    <row r="1351" spans="3:16" ht="21" customHeight="1" x14ac:dyDescent="0.25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9"/>
    </row>
    <row r="1352" spans="3:16" ht="21" customHeight="1" x14ac:dyDescent="0.25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9"/>
    </row>
    <row r="1353" spans="3:16" ht="21" customHeight="1" x14ac:dyDescent="0.25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9"/>
    </row>
    <row r="1354" spans="3:16" ht="21" customHeight="1" x14ac:dyDescent="0.25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9"/>
    </row>
    <row r="1355" spans="3:16" ht="21" customHeight="1" x14ac:dyDescent="0.25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9"/>
    </row>
    <row r="1356" spans="3:16" ht="21" customHeight="1" x14ac:dyDescent="0.25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9"/>
    </row>
    <row r="1357" spans="3:16" ht="21" customHeight="1" x14ac:dyDescent="0.25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9"/>
    </row>
    <row r="1358" spans="3:16" ht="21" customHeight="1" x14ac:dyDescent="0.25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9"/>
    </row>
    <row r="1359" spans="3:16" ht="21" customHeight="1" x14ac:dyDescent="0.25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9"/>
    </row>
    <row r="1360" spans="3:16" ht="21" customHeight="1" x14ac:dyDescent="0.25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9"/>
    </row>
    <row r="1361" spans="3:16" ht="21" customHeight="1" x14ac:dyDescent="0.25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9"/>
    </row>
    <row r="1362" spans="3:16" ht="21" customHeight="1" x14ac:dyDescent="0.25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9"/>
    </row>
    <row r="1363" spans="3:16" ht="21" customHeight="1" x14ac:dyDescent="0.25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9"/>
    </row>
    <row r="1364" spans="3:16" ht="21" customHeight="1" x14ac:dyDescent="0.25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9"/>
    </row>
    <row r="1365" spans="3:16" ht="21" customHeight="1" x14ac:dyDescent="0.25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9"/>
    </row>
    <row r="1366" spans="3:16" ht="21" customHeight="1" x14ac:dyDescent="0.25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9"/>
    </row>
    <row r="1367" spans="3:16" ht="21" customHeight="1" x14ac:dyDescent="0.25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9"/>
    </row>
    <row r="1368" spans="3:16" ht="21" customHeight="1" x14ac:dyDescent="0.25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9"/>
    </row>
    <row r="1369" spans="3:16" ht="21" customHeight="1" x14ac:dyDescent="0.25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9"/>
    </row>
    <row r="1370" spans="3:16" ht="21" customHeight="1" x14ac:dyDescent="0.25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9"/>
    </row>
    <row r="1371" spans="3:16" ht="21" customHeight="1" x14ac:dyDescent="0.25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9"/>
    </row>
    <row r="1372" spans="3:16" ht="21" customHeight="1" x14ac:dyDescent="0.25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9"/>
    </row>
    <row r="1373" spans="3:16" ht="21" customHeight="1" x14ac:dyDescent="0.25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9"/>
    </row>
    <row r="1374" spans="3:16" ht="21" customHeight="1" x14ac:dyDescent="0.25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9"/>
    </row>
    <row r="1375" spans="3:16" ht="21" customHeight="1" x14ac:dyDescent="0.25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9"/>
    </row>
    <row r="1376" spans="3:16" ht="21" customHeight="1" x14ac:dyDescent="0.25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9"/>
    </row>
    <row r="1377" spans="3:16" ht="21" customHeight="1" x14ac:dyDescent="0.25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9"/>
    </row>
    <row r="1378" spans="3:16" ht="21" customHeight="1" x14ac:dyDescent="0.25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9"/>
    </row>
    <row r="1379" spans="3:16" ht="21" customHeight="1" x14ac:dyDescent="0.25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9"/>
    </row>
    <row r="1380" spans="3:16" ht="21" customHeight="1" x14ac:dyDescent="0.25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9"/>
    </row>
    <row r="1381" spans="3:16" ht="21" customHeight="1" x14ac:dyDescent="0.25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9"/>
    </row>
    <row r="1382" spans="3:16" ht="21" customHeight="1" x14ac:dyDescent="0.25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9"/>
    </row>
    <row r="1383" spans="3:16" ht="21" customHeight="1" x14ac:dyDescent="0.25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9"/>
    </row>
    <row r="1384" spans="3:16" ht="21" customHeight="1" x14ac:dyDescent="0.25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9"/>
    </row>
    <row r="1385" spans="3:16" ht="21" customHeight="1" x14ac:dyDescent="0.25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9"/>
    </row>
    <row r="1386" spans="3:16" ht="21" customHeight="1" x14ac:dyDescent="0.25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9"/>
    </row>
    <row r="1387" spans="3:16" ht="21" customHeight="1" x14ac:dyDescent="0.25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9"/>
    </row>
    <row r="1388" spans="3:16" ht="21" customHeight="1" x14ac:dyDescent="0.25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9"/>
    </row>
    <row r="1389" spans="3:16" ht="21" customHeight="1" x14ac:dyDescent="0.25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9"/>
    </row>
    <row r="1390" spans="3:16" ht="21" customHeight="1" x14ac:dyDescent="0.25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9"/>
    </row>
    <row r="1391" spans="3:16" ht="21" customHeight="1" x14ac:dyDescent="0.25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9"/>
    </row>
    <row r="1392" spans="3:16" ht="21" customHeight="1" x14ac:dyDescent="0.25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9"/>
    </row>
    <row r="1393" spans="3:16" ht="21" customHeight="1" x14ac:dyDescent="0.25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9"/>
    </row>
    <row r="1394" spans="3:16" ht="21" customHeight="1" x14ac:dyDescent="0.25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9"/>
    </row>
    <row r="1395" spans="3:16" ht="21" customHeight="1" x14ac:dyDescent="0.25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9"/>
    </row>
    <row r="1396" spans="3:16" ht="21" customHeight="1" x14ac:dyDescent="0.25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9"/>
    </row>
    <row r="1397" spans="3:16" ht="21" customHeight="1" x14ac:dyDescent="0.25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9"/>
    </row>
    <row r="1398" spans="3:16" ht="21" customHeight="1" x14ac:dyDescent="0.25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9"/>
    </row>
    <row r="1399" spans="3:16" ht="21" customHeight="1" x14ac:dyDescent="0.25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9"/>
    </row>
    <row r="1400" spans="3:16" ht="21" customHeight="1" x14ac:dyDescent="0.25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9"/>
    </row>
    <row r="1401" spans="3:16" ht="21" customHeight="1" x14ac:dyDescent="0.25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9"/>
    </row>
    <row r="1402" spans="3:16" ht="21" customHeight="1" x14ac:dyDescent="0.25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9"/>
    </row>
    <row r="1403" spans="3:16" ht="21" customHeight="1" x14ac:dyDescent="0.25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9"/>
    </row>
    <row r="1404" spans="3:16" ht="21" customHeight="1" x14ac:dyDescent="0.25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9"/>
    </row>
    <row r="1405" spans="3:16" ht="21" customHeight="1" x14ac:dyDescent="0.25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9"/>
    </row>
    <row r="1406" spans="3:16" ht="21" customHeight="1" x14ac:dyDescent="0.25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9"/>
    </row>
    <row r="1407" spans="3:16" ht="21" customHeight="1" x14ac:dyDescent="0.25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9"/>
    </row>
    <row r="1408" spans="3:16" ht="21" customHeight="1" x14ac:dyDescent="0.25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9"/>
    </row>
    <row r="1409" spans="3:16" ht="21" customHeight="1" x14ac:dyDescent="0.25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9"/>
    </row>
    <row r="1410" spans="3:16" ht="21" customHeight="1" x14ac:dyDescent="0.25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9"/>
    </row>
    <row r="1411" spans="3:16" ht="21" customHeight="1" x14ac:dyDescent="0.25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9"/>
    </row>
    <row r="1412" spans="3:16" ht="21" customHeight="1" x14ac:dyDescent="0.25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9"/>
    </row>
    <row r="1413" spans="3:16" ht="21" customHeight="1" x14ac:dyDescent="0.25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9"/>
    </row>
    <row r="1414" spans="3:16" ht="21" customHeight="1" x14ac:dyDescent="0.25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9"/>
    </row>
    <row r="1415" spans="3:16" ht="21" customHeight="1" x14ac:dyDescent="0.25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9"/>
    </row>
    <row r="1416" spans="3:16" ht="21" customHeight="1" x14ac:dyDescent="0.25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9"/>
    </row>
    <row r="1417" spans="3:16" ht="21" customHeight="1" x14ac:dyDescent="0.25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9"/>
    </row>
    <row r="1418" spans="3:16" ht="21" customHeight="1" x14ac:dyDescent="0.25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9"/>
    </row>
    <row r="1419" spans="3:16" ht="21" customHeight="1" x14ac:dyDescent="0.25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9"/>
    </row>
    <row r="1420" spans="3:16" ht="21" customHeight="1" x14ac:dyDescent="0.25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9"/>
    </row>
    <row r="1421" spans="3:16" ht="21" customHeight="1" x14ac:dyDescent="0.25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9"/>
    </row>
    <row r="1422" spans="3:16" ht="21" customHeight="1" x14ac:dyDescent="0.25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9"/>
    </row>
    <row r="1423" spans="3:16" ht="21" customHeight="1" x14ac:dyDescent="0.25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9"/>
    </row>
    <row r="1424" spans="3:16" ht="21" customHeight="1" x14ac:dyDescent="0.25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9"/>
    </row>
    <row r="1425" spans="3:16" ht="21" customHeight="1" x14ac:dyDescent="0.25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9"/>
    </row>
    <row r="1426" spans="3:16" ht="21" customHeight="1" x14ac:dyDescent="0.25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9"/>
    </row>
    <row r="1427" spans="3:16" ht="21" customHeight="1" x14ac:dyDescent="0.25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9"/>
    </row>
    <row r="1428" spans="3:16" ht="21" customHeight="1" x14ac:dyDescent="0.25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9"/>
    </row>
    <row r="1429" spans="3:16" ht="21" customHeight="1" x14ac:dyDescent="0.25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9"/>
    </row>
    <row r="1430" spans="3:16" ht="21" customHeight="1" x14ac:dyDescent="0.25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9"/>
    </row>
    <row r="1431" spans="3:16" ht="21" customHeight="1" x14ac:dyDescent="0.25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9"/>
    </row>
    <row r="1432" spans="3:16" ht="21" customHeight="1" x14ac:dyDescent="0.25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9"/>
    </row>
    <row r="1433" spans="3:16" ht="21" customHeight="1" x14ac:dyDescent="0.25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9"/>
    </row>
    <row r="1434" spans="3:16" ht="21" customHeight="1" x14ac:dyDescent="0.25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9"/>
    </row>
    <row r="1435" spans="3:16" ht="21" customHeight="1" x14ac:dyDescent="0.25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9"/>
    </row>
    <row r="1436" spans="3:16" ht="21" customHeight="1" x14ac:dyDescent="0.25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9"/>
    </row>
    <row r="1437" spans="3:16" ht="21" customHeight="1" x14ac:dyDescent="0.25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9"/>
    </row>
    <row r="1438" spans="3:16" ht="21" customHeight="1" x14ac:dyDescent="0.25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9"/>
    </row>
    <row r="1439" spans="3:16" ht="21" customHeight="1" x14ac:dyDescent="0.25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9"/>
    </row>
    <row r="1440" spans="3:16" ht="21" customHeight="1" x14ac:dyDescent="0.25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9"/>
    </row>
    <row r="1441" spans="3:16" ht="21" customHeight="1" x14ac:dyDescent="0.25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9"/>
    </row>
    <row r="1442" spans="3:16" ht="21" customHeight="1" x14ac:dyDescent="0.25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9"/>
    </row>
    <row r="1443" spans="3:16" ht="21" customHeight="1" x14ac:dyDescent="0.25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9"/>
    </row>
    <row r="1444" spans="3:16" ht="21" customHeight="1" x14ac:dyDescent="0.25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9"/>
    </row>
    <row r="1445" spans="3:16" ht="21" customHeight="1" x14ac:dyDescent="0.25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9"/>
    </row>
    <row r="1446" spans="3:16" ht="21" customHeight="1" x14ac:dyDescent="0.25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9"/>
    </row>
    <row r="1447" spans="3:16" ht="21" customHeight="1" x14ac:dyDescent="0.25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9"/>
    </row>
    <row r="1448" spans="3:16" ht="21" customHeight="1" x14ac:dyDescent="0.25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9"/>
    </row>
    <row r="1449" spans="3:16" ht="21" customHeight="1" x14ac:dyDescent="0.25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9"/>
    </row>
    <row r="1450" spans="3:16" ht="21" customHeight="1" x14ac:dyDescent="0.25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9"/>
    </row>
    <row r="1451" spans="3:16" ht="21" customHeight="1" x14ac:dyDescent="0.25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9"/>
    </row>
    <row r="1452" spans="3:16" ht="21" customHeight="1" x14ac:dyDescent="0.25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9"/>
    </row>
    <row r="1453" spans="3:16" ht="21" customHeight="1" x14ac:dyDescent="0.25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9"/>
    </row>
    <row r="1454" spans="3:16" ht="21" customHeight="1" x14ac:dyDescent="0.25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9"/>
    </row>
    <row r="1455" spans="3:16" ht="21" customHeight="1" x14ac:dyDescent="0.25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9"/>
    </row>
    <row r="1456" spans="3:16" ht="21" customHeight="1" x14ac:dyDescent="0.25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9"/>
    </row>
    <row r="1457" spans="3:16" ht="21" customHeight="1" x14ac:dyDescent="0.25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9"/>
    </row>
    <row r="1458" spans="3:16" ht="21" customHeight="1" x14ac:dyDescent="0.25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9"/>
    </row>
    <row r="1459" spans="3:16" ht="21" customHeight="1" x14ac:dyDescent="0.25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9"/>
    </row>
    <row r="1460" spans="3:16" ht="21" customHeight="1" x14ac:dyDescent="0.25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9"/>
    </row>
    <row r="1461" spans="3:16" ht="21" customHeight="1" x14ac:dyDescent="0.25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9"/>
    </row>
    <row r="1462" spans="3:16" ht="21" customHeight="1" x14ac:dyDescent="0.25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9"/>
    </row>
    <row r="1463" spans="3:16" ht="21" customHeight="1" x14ac:dyDescent="0.25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9"/>
    </row>
    <row r="1464" spans="3:16" ht="21" customHeight="1" x14ac:dyDescent="0.25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9"/>
    </row>
    <row r="1465" spans="3:16" ht="21" customHeight="1" x14ac:dyDescent="0.25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9"/>
    </row>
    <row r="1466" spans="3:16" ht="21" customHeight="1" x14ac:dyDescent="0.25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9"/>
    </row>
    <row r="1467" spans="3:16" ht="21" customHeight="1" x14ac:dyDescent="0.25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9"/>
    </row>
    <row r="1468" spans="3:16" ht="21" customHeight="1" x14ac:dyDescent="0.25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9"/>
    </row>
    <row r="1469" spans="3:16" ht="21" customHeight="1" x14ac:dyDescent="0.25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9"/>
    </row>
    <row r="1470" spans="3:16" ht="21" customHeight="1" x14ac:dyDescent="0.25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9"/>
    </row>
    <row r="1471" spans="3:16" ht="21" customHeight="1" x14ac:dyDescent="0.25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9"/>
    </row>
    <row r="1472" spans="3:16" ht="21" customHeight="1" x14ac:dyDescent="0.25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9"/>
    </row>
    <row r="1473" spans="3:16" ht="21" customHeight="1" x14ac:dyDescent="0.25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9"/>
    </row>
    <row r="1474" spans="3:16" ht="21" customHeight="1" x14ac:dyDescent="0.25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9"/>
    </row>
    <row r="1475" spans="3:16" ht="21" customHeight="1" x14ac:dyDescent="0.25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9"/>
    </row>
    <row r="1476" spans="3:16" ht="21" customHeight="1" x14ac:dyDescent="0.25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9"/>
    </row>
    <row r="1477" spans="3:16" ht="21" customHeight="1" x14ac:dyDescent="0.25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9"/>
    </row>
    <row r="1478" spans="3:16" ht="21" customHeight="1" x14ac:dyDescent="0.25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9"/>
    </row>
    <row r="1479" spans="3:16" ht="21" customHeight="1" x14ac:dyDescent="0.25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9"/>
    </row>
    <row r="1480" spans="3:16" ht="21" customHeight="1" x14ac:dyDescent="0.25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9"/>
    </row>
    <row r="1481" spans="3:16" ht="21" customHeight="1" x14ac:dyDescent="0.25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9"/>
    </row>
    <row r="1482" spans="3:16" ht="21" customHeight="1" x14ac:dyDescent="0.25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9"/>
    </row>
    <row r="1483" spans="3:16" ht="21" customHeight="1" x14ac:dyDescent="0.25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9"/>
    </row>
    <row r="1484" spans="3:16" ht="21" customHeight="1" x14ac:dyDescent="0.25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9"/>
    </row>
    <row r="1485" spans="3:16" ht="21" customHeight="1" x14ac:dyDescent="0.25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9"/>
    </row>
    <row r="1486" spans="3:16" ht="21" customHeight="1" x14ac:dyDescent="0.25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9"/>
    </row>
    <row r="1487" spans="3:16" ht="21" customHeight="1" x14ac:dyDescent="0.25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9"/>
    </row>
    <row r="1488" spans="3:16" ht="21" customHeight="1" x14ac:dyDescent="0.25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9"/>
    </row>
    <row r="1489" spans="3:16" ht="21" customHeight="1" x14ac:dyDescent="0.25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9"/>
    </row>
    <row r="1490" spans="3:16" ht="21" customHeight="1" x14ac:dyDescent="0.25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9"/>
    </row>
    <row r="1491" spans="3:16" ht="21" customHeight="1" x14ac:dyDescent="0.25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9"/>
    </row>
    <row r="1492" spans="3:16" ht="21" customHeight="1" x14ac:dyDescent="0.25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9"/>
    </row>
    <row r="1493" spans="3:16" ht="21" customHeight="1" x14ac:dyDescent="0.25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9"/>
    </row>
    <row r="1494" spans="3:16" ht="21" customHeight="1" x14ac:dyDescent="0.25"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9"/>
    </row>
    <row r="1495" spans="3:16" ht="21" customHeight="1" x14ac:dyDescent="0.25"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9"/>
    </row>
    <row r="1496" spans="3:16" ht="21" customHeight="1" x14ac:dyDescent="0.25"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9"/>
    </row>
    <row r="1497" spans="3:16" ht="21" customHeight="1" x14ac:dyDescent="0.25"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9"/>
    </row>
    <row r="1498" spans="3:16" ht="21" customHeight="1" x14ac:dyDescent="0.25"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9"/>
    </row>
    <row r="1499" spans="3:16" ht="21" customHeight="1" x14ac:dyDescent="0.25"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9"/>
    </row>
    <row r="1500" spans="3:16" ht="21" customHeight="1" x14ac:dyDescent="0.25"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9"/>
    </row>
    <row r="1501" spans="3:16" ht="21" customHeight="1" x14ac:dyDescent="0.25"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9"/>
    </row>
    <row r="1502" spans="3:16" ht="21" customHeight="1" x14ac:dyDescent="0.25"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9"/>
    </row>
    <row r="1503" spans="3:16" ht="21" customHeight="1" x14ac:dyDescent="0.25"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9"/>
    </row>
    <row r="1504" spans="3:16" ht="21" customHeight="1" x14ac:dyDescent="0.25"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9"/>
    </row>
    <row r="1505" spans="3:16" ht="21" customHeight="1" x14ac:dyDescent="0.25"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9"/>
    </row>
    <row r="1506" spans="3:16" ht="21" customHeight="1" x14ac:dyDescent="0.25"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9"/>
    </row>
    <row r="1507" spans="3:16" ht="21" customHeight="1" x14ac:dyDescent="0.25"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9"/>
    </row>
    <row r="1508" spans="3:16" ht="21" customHeight="1" x14ac:dyDescent="0.25"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9"/>
    </row>
    <row r="1509" spans="3:16" ht="21" customHeight="1" x14ac:dyDescent="0.25"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9"/>
    </row>
    <row r="1510" spans="3:16" ht="21" customHeight="1" x14ac:dyDescent="0.25"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9"/>
    </row>
    <row r="1511" spans="3:16" ht="21" customHeight="1" x14ac:dyDescent="0.25"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9"/>
    </row>
    <row r="1512" spans="3:16" ht="21" customHeight="1" x14ac:dyDescent="0.25"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9"/>
    </row>
    <row r="1513" spans="3:16" ht="21" customHeight="1" x14ac:dyDescent="0.25"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9"/>
    </row>
    <row r="1514" spans="3:16" ht="21" customHeight="1" x14ac:dyDescent="0.25"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9"/>
    </row>
    <row r="1515" spans="3:16" ht="21" customHeight="1" x14ac:dyDescent="0.25"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9"/>
    </row>
    <row r="1516" spans="3:16" ht="21" customHeight="1" x14ac:dyDescent="0.25"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9"/>
    </row>
    <row r="1517" spans="3:16" ht="21" customHeight="1" x14ac:dyDescent="0.25"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9"/>
    </row>
    <row r="1518" spans="3:16" ht="21" customHeight="1" x14ac:dyDescent="0.25"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9"/>
    </row>
    <row r="1519" spans="3:16" ht="21" customHeight="1" x14ac:dyDescent="0.25"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9"/>
    </row>
    <row r="1520" spans="3:16" ht="21" customHeight="1" x14ac:dyDescent="0.25"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9"/>
    </row>
    <row r="1521" spans="3:16" ht="21" customHeight="1" x14ac:dyDescent="0.25"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9"/>
    </row>
    <row r="1522" spans="3:16" ht="21" customHeight="1" x14ac:dyDescent="0.25"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9"/>
    </row>
    <row r="1523" spans="3:16" ht="21" customHeight="1" x14ac:dyDescent="0.25"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9"/>
    </row>
    <row r="1524" spans="3:16" ht="21" customHeight="1" x14ac:dyDescent="0.25"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9"/>
    </row>
    <row r="1525" spans="3:16" ht="21" customHeight="1" x14ac:dyDescent="0.25"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9"/>
    </row>
    <row r="1526" spans="3:16" ht="21" customHeight="1" x14ac:dyDescent="0.25"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9"/>
    </row>
    <row r="1527" spans="3:16" ht="21" customHeight="1" x14ac:dyDescent="0.25"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9"/>
    </row>
    <row r="1528" spans="3:16" ht="21" customHeight="1" x14ac:dyDescent="0.25"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9"/>
    </row>
    <row r="1529" spans="3:16" ht="21" customHeight="1" x14ac:dyDescent="0.25"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9"/>
    </row>
    <row r="1530" spans="3:16" ht="21" customHeight="1" x14ac:dyDescent="0.25"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9"/>
    </row>
    <row r="1531" spans="3:16" ht="21" customHeight="1" x14ac:dyDescent="0.25"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9"/>
    </row>
    <row r="1532" spans="3:16" ht="21" customHeight="1" x14ac:dyDescent="0.25"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9"/>
    </row>
    <row r="1533" spans="3:16" ht="21" customHeight="1" x14ac:dyDescent="0.25"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9"/>
    </row>
    <row r="1534" spans="3:16" ht="21" customHeight="1" x14ac:dyDescent="0.25"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9"/>
    </row>
    <row r="1535" spans="3:16" ht="21" customHeight="1" x14ac:dyDescent="0.25"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9"/>
    </row>
    <row r="1536" spans="3:16" ht="21" customHeight="1" x14ac:dyDescent="0.25"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9"/>
    </row>
    <row r="1537" spans="3:16" ht="21" customHeight="1" x14ac:dyDescent="0.25"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9"/>
    </row>
    <row r="1538" spans="3:16" ht="21" customHeight="1" x14ac:dyDescent="0.25"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9"/>
    </row>
    <row r="1539" spans="3:16" ht="21" customHeight="1" x14ac:dyDescent="0.25"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9"/>
    </row>
    <row r="1540" spans="3:16" ht="21" customHeight="1" x14ac:dyDescent="0.25"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9"/>
    </row>
    <row r="1541" spans="3:16" ht="21" customHeight="1" x14ac:dyDescent="0.25"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9"/>
    </row>
    <row r="1542" spans="3:16" ht="21" customHeight="1" x14ac:dyDescent="0.25"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9"/>
    </row>
    <row r="1543" spans="3:16" ht="21" customHeight="1" x14ac:dyDescent="0.25"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9"/>
    </row>
    <row r="1544" spans="3:16" ht="21" customHeight="1" x14ac:dyDescent="0.25"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9"/>
    </row>
    <row r="1545" spans="3:16" ht="21" customHeight="1" x14ac:dyDescent="0.25"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9"/>
    </row>
    <row r="1546" spans="3:16" ht="21" customHeight="1" x14ac:dyDescent="0.25"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9"/>
    </row>
    <row r="1547" spans="3:16" ht="21" customHeight="1" x14ac:dyDescent="0.25"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9"/>
    </row>
    <row r="1548" spans="3:16" ht="21" customHeight="1" x14ac:dyDescent="0.25"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9"/>
    </row>
    <row r="1549" spans="3:16" ht="21" customHeight="1" x14ac:dyDescent="0.25"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9"/>
    </row>
    <row r="1550" spans="3:16" ht="21" customHeight="1" x14ac:dyDescent="0.25"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9"/>
    </row>
    <row r="1551" spans="3:16" ht="21" customHeight="1" x14ac:dyDescent="0.25"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9"/>
    </row>
    <row r="1552" spans="3:16" ht="21" customHeight="1" x14ac:dyDescent="0.25"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9"/>
    </row>
    <row r="1553" spans="3:16" ht="21" customHeight="1" x14ac:dyDescent="0.25"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9"/>
    </row>
    <row r="1554" spans="3:16" ht="21" customHeight="1" x14ac:dyDescent="0.25"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9"/>
    </row>
    <row r="1555" spans="3:16" ht="21" customHeight="1" x14ac:dyDescent="0.25"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9"/>
    </row>
    <row r="1556" spans="3:16" ht="21" customHeight="1" x14ac:dyDescent="0.25"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9"/>
    </row>
    <row r="1557" spans="3:16" ht="21" customHeight="1" x14ac:dyDescent="0.25"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9"/>
    </row>
    <row r="1558" spans="3:16" ht="21" customHeight="1" x14ac:dyDescent="0.25"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9"/>
    </row>
    <row r="1559" spans="3:16" ht="21" customHeight="1" x14ac:dyDescent="0.25"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9"/>
    </row>
    <row r="1560" spans="3:16" ht="21" customHeight="1" x14ac:dyDescent="0.25"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9"/>
    </row>
    <row r="1561" spans="3:16" ht="21" customHeight="1" x14ac:dyDescent="0.25"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9"/>
    </row>
    <row r="1562" spans="3:16" ht="21" customHeight="1" x14ac:dyDescent="0.25"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9"/>
    </row>
    <row r="1563" spans="3:16" ht="21" customHeight="1" x14ac:dyDescent="0.25"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9"/>
    </row>
    <row r="1564" spans="3:16" ht="21" customHeight="1" x14ac:dyDescent="0.25"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9"/>
    </row>
    <row r="1565" spans="3:16" ht="21" customHeight="1" x14ac:dyDescent="0.25"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9"/>
    </row>
    <row r="1566" spans="3:16" ht="21" customHeight="1" x14ac:dyDescent="0.25"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9"/>
    </row>
    <row r="1567" spans="3:16" ht="21" customHeight="1" x14ac:dyDescent="0.25"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9"/>
    </row>
    <row r="1568" spans="3:16" ht="21" customHeight="1" x14ac:dyDescent="0.25"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9"/>
    </row>
    <row r="1569" spans="3:16" ht="21" customHeight="1" x14ac:dyDescent="0.25"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9"/>
    </row>
    <row r="1570" spans="3:16" ht="21" customHeight="1" x14ac:dyDescent="0.25"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9"/>
    </row>
    <row r="1571" spans="3:16" ht="21" customHeight="1" x14ac:dyDescent="0.25"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9"/>
    </row>
    <row r="1572" spans="3:16" ht="21" customHeight="1" x14ac:dyDescent="0.25"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9"/>
    </row>
    <row r="1573" spans="3:16" ht="21" customHeight="1" x14ac:dyDescent="0.25"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9"/>
    </row>
    <row r="1574" spans="3:16" ht="21" customHeight="1" x14ac:dyDescent="0.25"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9"/>
    </row>
    <row r="1575" spans="3:16" ht="21" customHeight="1" x14ac:dyDescent="0.25"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9"/>
    </row>
    <row r="1576" spans="3:16" ht="21" customHeight="1" x14ac:dyDescent="0.25"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9"/>
    </row>
    <row r="1577" spans="3:16" ht="21" customHeight="1" x14ac:dyDescent="0.25"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9"/>
    </row>
    <row r="1578" spans="3:16" ht="21" customHeight="1" x14ac:dyDescent="0.25"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9"/>
    </row>
    <row r="1579" spans="3:16" ht="21" customHeight="1" x14ac:dyDescent="0.25"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9"/>
    </row>
    <row r="1580" spans="3:16" ht="21" customHeight="1" x14ac:dyDescent="0.25"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9"/>
    </row>
    <row r="1581" spans="3:16" ht="21" customHeight="1" x14ac:dyDescent="0.25"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9"/>
    </row>
    <row r="1582" spans="3:16" ht="21" customHeight="1" x14ac:dyDescent="0.25"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9"/>
    </row>
    <row r="1583" spans="3:16" ht="21" customHeight="1" x14ac:dyDescent="0.25"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9"/>
    </row>
    <row r="1584" spans="3:16" ht="21" customHeight="1" x14ac:dyDescent="0.25"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9"/>
    </row>
    <row r="1585" spans="3:16" ht="21" customHeight="1" x14ac:dyDescent="0.25"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9"/>
    </row>
    <row r="1586" spans="3:16" ht="21" customHeight="1" x14ac:dyDescent="0.25"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9"/>
    </row>
    <row r="1587" spans="3:16" ht="21" customHeight="1" x14ac:dyDescent="0.25"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9"/>
    </row>
    <row r="1588" spans="3:16" ht="21" customHeight="1" x14ac:dyDescent="0.25"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9"/>
    </row>
    <row r="1589" spans="3:16" ht="21" customHeight="1" x14ac:dyDescent="0.25"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9"/>
    </row>
    <row r="1590" spans="3:16" ht="21" customHeight="1" x14ac:dyDescent="0.25"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9"/>
    </row>
    <row r="1591" spans="3:16" ht="21" customHeight="1" x14ac:dyDescent="0.25"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9"/>
    </row>
    <row r="1592" spans="3:16" ht="21" customHeight="1" x14ac:dyDescent="0.25"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9"/>
    </row>
    <row r="1593" spans="3:16" ht="21" customHeight="1" x14ac:dyDescent="0.25"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9"/>
    </row>
    <row r="1594" spans="3:16" ht="21" customHeight="1" x14ac:dyDescent="0.25"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9"/>
    </row>
    <row r="1595" spans="3:16" ht="21" customHeight="1" x14ac:dyDescent="0.25"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9"/>
    </row>
    <row r="1596" spans="3:16" ht="21" customHeight="1" x14ac:dyDescent="0.25"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9"/>
    </row>
    <row r="1597" spans="3:16" ht="21" customHeight="1" x14ac:dyDescent="0.25"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9"/>
    </row>
    <row r="1598" spans="3:16" ht="21" customHeight="1" x14ac:dyDescent="0.25"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9"/>
    </row>
    <row r="1599" spans="3:16" ht="21" customHeight="1" x14ac:dyDescent="0.25"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9"/>
    </row>
    <row r="1600" spans="3:16" ht="21" customHeight="1" x14ac:dyDescent="0.25"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9"/>
    </row>
    <row r="1601" spans="3:16" ht="21" customHeight="1" x14ac:dyDescent="0.25"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9"/>
    </row>
    <row r="1602" spans="3:16" ht="21" customHeight="1" x14ac:dyDescent="0.25"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9"/>
    </row>
    <row r="1603" spans="3:16" ht="21" customHeight="1" x14ac:dyDescent="0.25"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9"/>
    </row>
    <row r="1604" spans="3:16" ht="21" customHeight="1" x14ac:dyDescent="0.25"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9"/>
    </row>
    <row r="1605" spans="3:16" ht="21" customHeight="1" x14ac:dyDescent="0.25"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9"/>
    </row>
    <row r="1606" spans="3:16" ht="21" customHeight="1" x14ac:dyDescent="0.25"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9"/>
    </row>
    <row r="1607" spans="3:16" ht="21" customHeight="1" x14ac:dyDescent="0.25"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9"/>
    </row>
    <row r="1608" spans="3:16" ht="21" customHeight="1" x14ac:dyDescent="0.25"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9"/>
    </row>
    <row r="1609" spans="3:16" ht="21" customHeight="1" x14ac:dyDescent="0.25"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9"/>
    </row>
    <row r="1610" spans="3:16" ht="21" customHeight="1" x14ac:dyDescent="0.25"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9"/>
    </row>
    <row r="1611" spans="3:16" ht="21" customHeight="1" x14ac:dyDescent="0.25"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9"/>
    </row>
    <row r="1612" spans="3:16" ht="21" customHeight="1" x14ac:dyDescent="0.25"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9"/>
    </row>
    <row r="1613" spans="3:16" ht="21" customHeight="1" x14ac:dyDescent="0.25"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9"/>
    </row>
    <row r="1614" spans="3:16" ht="21" customHeight="1" x14ac:dyDescent="0.25"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9"/>
    </row>
    <row r="1615" spans="3:16" ht="21" customHeight="1" x14ac:dyDescent="0.25"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9"/>
    </row>
    <row r="1616" spans="3:16" ht="21" customHeight="1" x14ac:dyDescent="0.25"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9"/>
    </row>
    <row r="1617" spans="3:16" ht="21" customHeight="1" x14ac:dyDescent="0.25"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9"/>
    </row>
    <row r="1618" spans="3:16" ht="21" customHeight="1" x14ac:dyDescent="0.25"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9"/>
    </row>
    <row r="1619" spans="3:16" ht="21" customHeight="1" x14ac:dyDescent="0.25"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9"/>
    </row>
    <row r="1620" spans="3:16" ht="21" customHeight="1" x14ac:dyDescent="0.25"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9"/>
    </row>
    <row r="1621" spans="3:16" ht="21" customHeight="1" x14ac:dyDescent="0.25"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9"/>
    </row>
    <row r="1622" spans="3:16" ht="21" customHeight="1" x14ac:dyDescent="0.25"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9"/>
    </row>
    <row r="1623" spans="3:16" ht="21" customHeight="1" x14ac:dyDescent="0.25"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9"/>
    </row>
    <row r="1624" spans="3:16" ht="21" customHeight="1" x14ac:dyDescent="0.25"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9"/>
    </row>
    <row r="1625" spans="3:16" ht="21" customHeight="1" x14ac:dyDescent="0.25"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9"/>
    </row>
    <row r="1626" spans="3:16" ht="21" customHeight="1" x14ac:dyDescent="0.25"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9"/>
    </row>
    <row r="1627" spans="3:16" ht="21" customHeight="1" x14ac:dyDescent="0.25"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9"/>
    </row>
    <row r="1628" spans="3:16" ht="21" customHeight="1" x14ac:dyDescent="0.25"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9"/>
    </row>
    <row r="1629" spans="3:16" ht="21" customHeight="1" x14ac:dyDescent="0.25"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9"/>
    </row>
    <row r="1630" spans="3:16" ht="21" customHeight="1" x14ac:dyDescent="0.25"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9"/>
    </row>
    <row r="1631" spans="3:16" ht="21" customHeight="1" x14ac:dyDescent="0.25"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9"/>
    </row>
    <row r="1632" spans="3:16" ht="21" customHeight="1" x14ac:dyDescent="0.25"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9"/>
    </row>
    <row r="1633" spans="3:16" ht="21" customHeight="1" x14ac:dyDescent="0.25"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9"/>
    </row>
    <row r="1634" spans="3:16" ht="21" customHeight="1" x14ac:dyDescent="0.25"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9"/>
    </row>
    <row r="1635" spans="3:16" ht="21" customHeight="1" x14ac:dyDescent="0.25"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9"/>
    </row>
    <row r="1636" spans="3:16" ht="21" customHeight="1" x14ac:dyDescent="0.25"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9"/>
    </row>
    <row r="1637" spans="3:16" ht="21" customHeight="1" x14ac:dyDescent="0.25"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9"/>
    </row>
    <row r="1638" spans="3:16" ht="21" customHeight="1" x14ac:dyDescent="0.25"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9"/>
    </row>
    <row r="1639" spans="3:16" ht="21" customHeight="1" x14ac:dyDescent="0.25"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9"/>
    </row>
    <row r="1640" spans="3:16" ht="21" customHeight="1" x14ac:dyDescent="0.25"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9"/>
    </row>
    <row r="1641" spans="3:16" ht="21" customHeight="1" x14ac:dyDescent="0.25"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9"/>
    </row>
    <row r="1642" spans="3:16" ht="21" customHeight="1" x14ac:dyDescent="0.25"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9"/>
    </row>
    <row r="1643" spans="3:16" ht="21" customHeight="1" x14ac:dyDescent="0.25"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9"/>
    </row>
    <row r="1644" spans="3:16" ht="21" customHeight="1" x14ac:dyDescent="0.25"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9"/>
    </row>
    <row r="1645" spans="3:16" ht="21" customHeight="1" x14ac:dyDescent="0.25"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9"/>
    </row>
    <row r="1646" spans="3:16" ht="21" customHeight="1" x14ac:dyDescent="0.25"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9"/>
    </row>
    <row r="1647" spans="3:16" ht="21" customHeight="1" x14ac:dyDescent="0.25"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9"/>
    </row>
    <row r="1648" spans="3:16" ht="21" customHeight="1" x14ac:dyDescent="0.25"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9"/>
    </row>
    <row r="1649" spans="3:16" ht="21" customHeight="1" x14ac:dyDescent="0.25"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9"/>
    </row>
    <row r="1650" spans="3:16" ht="21" customHeight="1" x14ac:dyDescent="0.25"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9"/>
    </row>
    <row r="1651" spans="3:16" ht="21" customHeight="1" x14ac:dyDescent="0.25"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9"/>
    </row>
    <row r="1652" spans="3:16" ht="21" customHeight="1" x14ac:dyDescent="0.25"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9"/>
    </row>
    <row r="1653" spans="3:16" ht="21" customHeight="1" x14ac:dyDescent="0.25"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9"/>
    </row>
    <row r="1654" spans="3:16" ht="21" customHeight="1" x14ac:dyDescent="0.25"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9"/>
    </row>
    <row r="1655" spans="3:16" ht="21" customHeight="1" x14ac:dyDescent="0.25"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9"/>
    </row>
    <row r="1656" spans="3:16" ht="21" customHeight="1" x14ac:dyDescent="0.25"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9"/>
    </row>
    <row r="1657" spans="3:16" ht="21" customHeight="1" x14ac:dyDescent="0.25"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9"/>
    </row>
    <row r="1658" spans="3:16" ht="21" customHeight="1" x14ac:dyDescent="0.25"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9"/>
    </row>
    <row r="1659" spans="3:16" ht="21" customHeight="1" x14ac:dyDescent="0.25"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9"/>
    </row>
    <row r="1660" spans="3:16" ht="21" customHeight="1" x14ac:dyDescent="0.25"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9"/>
    </row>
    <row r="1661" spans="3:16" ht="21" customHeight="1" x14ac:dyDescent="0.25"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9"/>
    </row>
    <row r="1662" spans="3:16" ht="21" customHeight="1" x14ac:dyDescent="0.25"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9"/>
    </row>
    <row r="1663" spans="3:16" ht="21" customHeight="1" x14ac:dyDescent="0.25"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9"/>
    </row>
    <row r="1664" spans="3:16" ht="21" customHeight="1" x14ac:dyDescent="0.25"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9"/>
    </row>
    <row r="1665" spans="3:16" ht="21" customHeight="1" x14ac:dyDescent="0.25"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9"/>
    </row>
    <row r="1666" spans="3:16" ht="21" customHeight="1" x14ac:dyDescent="0.25"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9"/>
    </row>
    <row r="1667" spans="3:16" ht="21" customHeight="1" x14ac:dyDescent="0.25"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9"/>
    </row>
    <row r="1668" spans="3:16" ht="21" customHeight="1" x14ac:dyDescent="0.25"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9"/>
    </row>
    <row r="1669" spans="3:16" ht="21" customHeight="1" x14ac:dyDescent="0.25"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9"/>
    </row>
    <row r="1670" spans="3:16" ht="21" customHeight="1" x14ac:dyDescent="0.25"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9"/>
    </row>
    <row r="1671" spans="3:16" ht="21" customHeight="1" x14ac:dyDescent="0.25"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9"/>
    </row>
    <row r="1672" spans="3:16" ht="21" customHeight="1" x14ac:dyDescent="0.25"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9"/>
    </row>
    <row r="1673" spans="3:16" ht="21" customHeight="1" x14ac:dyDescent="0.25"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9"/>
    </row>
    <row r="1674" spans="3:16" ht="21" customHeight="1" x14ac:dyDescent="0.25"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9"/>
    </row>
    <row r="1675" spans="3:16" ht="21" customHeight="1" x14ac:dyDescent="0.25"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9"/>
    </row>
    <row r="1676" spans="3:16" ht="21" customHeight="1" x14ac:dyDescent="0.25"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9"/>
    </row>
    <row r="1677" spans="3:16" ht="21" customHeight="1" x14ac:dyDescent="0.25"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9"/>
    </row>
    <row r="1678" spans="3:16" ht="21" customHeight="1" x14ac:dyDescent="0.25"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9"/>
    </row>
    <row r="1679" spans="3:16" ht="21" customHeight="1" x14ac:dyDescent="0.25"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9"/>
    </row>
    <row r="1680" spans="3:16" ht="21" customHeight="1" x14ac:dyDescent="0.25"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9"/>
    </row>
    <row r="1681" spans="3:16" ht="21" customHeight="1" x14ac:dyDescent="0.25"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9"/>
    </row>
    <row r="1682" spans="3:16" ht="21" customHeight="1" x14ac:dyDescent="0.25"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9"/>
    </row>
    <row r="1683" spans="3:16" ht="21" customHeight="1" x14ac:dyDescent="0.25"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9"/>
    </row>
    <row r="1684" spans="3:16" ht="21" customHeight="1" x14ac:dyDescent="0.25"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9"/>
    </row>
    <row r="1685" spans="3:16" ht="21" customHeight="1" x14ac:dyDescent="0.25"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9"/>
    </row>
    <row r="1686" spans="3:16" ht="21" customHeight="1" x14ac:dyDescent="0.25"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9"/>
    </row>
    <row r="1687" spans="3:16" ht="21" customHeight="1" x14ac:dyDescent="0.25"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9"/>
    </row>
    <row r="1688" spans="3:16" ht="21" customHeight="1" x14ac:dyDescent="0.25"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9"/>
    </row>
    <row r="1689" spans="3:16" ht="21" customHeight="1" x14ac:dyDescent="0.25"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9"/>
    </row>
    <row r="1690" spans="3:16" ht="21" customHeight="1" x14ac:dyDescent="0.25"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9"/>
    </row>
    <row r="1691" spans="3:16" ht="21" customHeight="1" x14ac:dyDescent="0.25"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9"/>
    </row>
    <row r="1692" spans="3:16" ht="21" customHeight="1" x14ac:dyDescent="0.25"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9"/>
    </row>
    <row r="1693" spans="3:16" ht="21" customHeight="1" x14ac:dyDescent="0.25"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9"/>
    </row>
    <row r="1694" spans="3:16" ht="21" customHeight="1" x14ac:dyDescent="0.25"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9"/>
    </row>
    <row r="1695" spans="3:16" ht="21" customHeight="1" x14ac:dyDescent="0.25"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9"/>
    </row>
    <row r="1696" spans="3:16" ht="21" customHeight="1" x14ac:dyDescent="0.25"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9"/>
    </row>
    <row r="1697" spans="3:16" ht="21" customHeight="1" x14ac:dyDescent="0.25"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9"/>
    </row>
    <row r="1698" spans="3:16" ht="21" customHeight="1" x14ac:dyDescent="0.25"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9"/>
    </row>
    <row r="1699" spans="3:16" ht="21" customHeight="1" x14ac:dyDescent="0.25"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9"/>
    </row>
    <row r="1700" spans="3:16" ht="21" customHeight="1" x14ac:dyDescent="0.25"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9"/>
    </row>
    <row r="1701" spans="3:16" ht="21" customHeight="1" x14ac:dyDescent="0.25"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9"/>
    </row>
    <row r="1702" spans="3:16" ht="21" customHeight="1" x14ac:dyDescent="0.25"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9"/>
    </row>
    <row r="1703" spans="3:16" ht="21" customHeight="1" x14ac:dyDescent="0.25"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9"/>
    </row>
    <row r="1704" spans="3:16" ht="21" customHeight="1" x14ac:dyDescent="0.25"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9"/>
    </row>
    <row r="1705" spans="3:16" ht="21" customHeight="1" x14ac:dyDescent="0.25"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9"/>
    </row>
    <row r="1706" spans="3:16" ht="21" customHeight="1" x14ac:dyDescent="0.25"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9"/>
    </row>
    <row r="1707" spans="3:16" ht="21" customHeight="1" x14ac:dyDescent="0.25"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9"/>
    </row>
    <row r="1708" spans="3:16" ht="21" customHeight="1" x14ac:dyDescent="0.25"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9"/>
    </row>
    <row r="1709" spans="3:16" ht="21" customHeight="1" x14ac:dyDescent="0.25"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9"/>
    </row>
    <row r="1710" spans="3:16" ht="21" customHeight="1" x14ac:dyDescent="0.25"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9"/>
    </row>
    <row r="1711" spans="3:16" ht="21" customHeight="1" x14ac:dyDescent="0.25"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9"/>
    </row>
    <row r="1712" spans="3:16" ht="21" customHeight="1" x14ac:dyDescent="0.25"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9"/>
    </row>
    <row r="1713" spans="3:16" ht="21" customHeight="1" x14ac:dyDescent="0.25"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9"/>
    </row>
    <row r="1714" spans="3:16" ht="21" customHeight="1" x14ac:dyDescent="0.25"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9"/>
    </row>
    <row r="1715" spans="3:16" ht="21" customHeight="1" x14ac:dyDescent="0.25"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9"/>
    </row>
    <row r="1716" spans="3:16" ht="21" customHeight="1" x14ac:dyDescent="0.25"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9"/>
    </row>
    <row r="1717" spans="3:16" ht="21" customHeight="1" x14ac:dyDescent="0.25"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9"/>
    </row>
    <row r="1718" spans="3:16" ht="21" customHeight="1" x14ac:dyDescent="0.25"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9"/>
    </row>
    <row r="1719" spans="3:16" ht="21" customHeight="1" x14ac:dyDescent="0.25"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9"/>
    </row>
    <row r="1720" spans="3:16" ht="21" customHeight="1" x14ac:dyDescent="0.25"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9"/>
    </row>
    <row r="1721" spans="3:16" ht="21" customHeight="1" x14ac:dyDescent="0.25"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9"/>
    </row>
    <row r="1722" spans="3:16" ht="21" customHeight="1" x14ac:dyDescent="0.25"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9"/>
    </row>
    <row r="1723" spans="3:16" ht="21" customHeight="1" x14ac:dyDescent="0.25"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9"/>
    </row>
    <row r="1724" spans="3:16" ht="21" customHeight="1" x14ac:dyDescent="0.25"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9"/>
    </row>
    <row r="1725" spans="3:16" ht="21" customHeight="1" x14ac:dyDescent="0.25"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9"/>
    </row>
    <row r="1726" spans="3:16" ht="21" customHeight="1" x14ac:dyDescent="0.25"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9"/>
    </row>
    <row r="1727" spans="3:16" ht="21" customHeight="1" x14ac:dyDescent="0.25"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9"/>
    </row>
    <row r="1728" spans="3:16" ht="21" customHeight="1" x14ac:dyDescent="0.25"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9"/>
    </row>
    <row r="1729" spans="3:16" ht="21" customHeight="1" x14ac:dyDescent="0.25"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9"/>
    </row>
    <row r="1730" spans="3:16" ht="21" customHeight="1" x14ac:dyDescent="0.25"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9"/>
    </row>
    <row r="1731" spans="3:16" ht="21" customHeight="1" x14ac:dyDescent="0.25"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9"/>
    </row>
    <row r="1732" spans="3:16" ht="21" customHeight="1" x14ac:dyDescent="0.25"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9"/>
    </row>
    <row r="1733" spans="3:16" ht="21" customHeight="1" x14ac:dyDescent="0.25"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9"/>
    </row>
    <row r="1734" spans="3:16" ht="21" customHeight="1" x14ac:dyDescent="0.25"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9"/>
    </row>
    <row r="1735" spans="3:16" ht="21" customHeight="1" x14ac:dyDescent="0.25"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9"/>
    </row>
    <row r="1736" spans="3:16" ht="21" customHeight="1" x14ac:dyDescent="0.25"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9"/>
    </row>
    <row r="1737" spans="3:16" ht="21" customHeight="1" x14ac:dyDescent="0.25"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9"/>
    </row>
    <row r="1738" spans="3:16" ht="21" customHeight="1" x14ac:dyDescent="0.25"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9"/>
    </row>
    <row r="1739" spans="3:16" ht="21" customHeight="1" x14ac:dyDescent="0.25"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9"/>
    </row>
    <row r="1740" spans="3:16" ht="21" customHeight="1" x14ac:dyDescent="0.25"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9"/>
    </row>
    <row r="1741" spans="3:16" ht="21" customHeight="1" x14ac:dyDescent="0.25"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9"/>
    </row>
    <row r="1742" spans="3:16" ht="21" customHeight="1" x14ac:dyDescent="0.25"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9"/>
    </row>
    <row r="1743" spans="3:16" ht="21" customHeight="1" x14ac:dyDescent="0.25"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9"/>
    </row>
    <row r="1744" spans="3:16" ht="21" customHeight="1" x14ac:dyDescent="0.25"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9"/>
    </row>
    <row r="1745" spans="3:16" ht="21" customHeight="1" x14ac:dyDescent="0.25"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9"/>
    </row>
    <row r="1746" spans="3:16" ht="21" customHeight="1" x14ac:dyDescent="0.25"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9"/>
    </row>
    <row r="1747" spans="3:16" ht="21" customHeight="1" x14ac:dyDescent="0.25"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9"/>
    </row>
    <row r="1748" spans="3:16" ht="21" customHeight="1" x14ac:dyDescent="0.25"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9"/>
    </row>
    <row r="1749" spans="3:16" ht="21" customHeight="1" x14ac:dyDescent="0.25"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9"/>
    </row>
    <row r="1750" spans="3:16" ht="21" customHeight="1" x14ac:dyDescent="0.25"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9"/>
    </row>
    <row r="1751" spans="3:16" ht="21" customHeight="1" x14ac:dyDescent="0.25"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9"/>
    </row>
    <row r="1752" spans="3:16" ht="21" customHeight="1" x14ac:dyDescent="0.25"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9"/>
    </row>
    <row r="1753" spans="3:16" ht="21" customHeight="1" x14ac:dyDescent="0.25"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9"/>
    </row>
    <row r="1754" spans="3:16" ht="21" customHeight="1" x14ac:dyDescent="0.25"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9"/>
    </row>
    <row r="1755" spans="3:16" ht="21" customHeight="1" x14ac:dyDescent="0.25"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9"/>
    </row>
    <row r="1756" spans="3:16" ht="21" customHeight="1" x14ac:dyDescent="0.25"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9"/>
    </row>
    <row r="1757" spans="3:16" ht="21" customHeight="1" x14ac:dyDescent="0.25"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9"/>
    </row>
    <row r="1758" spans="3:16" ht="21" customHeight="1" x14ac:dyDescent="0.25"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9"/>
    </row>
    <row r="1759" spans="3:16" ht="21" customHeight="1" x14ac:dyDescent="0.25"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9"/>
    </row>
    <row r="1760" spans="3:16" ht="21" customHeight="1" x14ac:dyDescent="0.25"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9"/>
    </row>
    <row r="1761" spans="3:16" ht="21" customHeight="1" x14ac:dyDescent="0.25"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9"/>
    </row>
    <row r="1762" spans="3:16" ht="21" customHeight="1" x14ac:dyDescent="0.25"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9"/>
    </row>
    <row r="1763" spans="3:16" ht="21" customHeight="1" x14ac:dyDescent="0.25"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9"/>
    </row>
    <row r="1764" spans="3:16" ht="21" customHeight="1" x14ac:dyDescent="0.25"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9"/>
    </row>
    <row r="1765" spans="3:16" ht="21" customHeight="1" x14ac:dyDescent="0.25"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9"/>
    </row>
    <row r="1766" spans="3:16" ht="21" customHeight="1" x14ac:dyDescent="0.25"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9"/>
    </row>
    <row r="1767" spans="3:16" ht="21" customHeight="1" x14ac:dyDescent="0.25"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9"/>
    </row>
    <row r="1768" spans="3:16" ht="21" customHeight="1" x14ac:dyDescent="0.25"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9"/>
    </row>
    <row r="1769" spans="3:16" ht="21" customHeight="1" x14ac:dyDescent="0.25"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9"/>
    </row>
    <row r="1770" spans="3:16" ht="21" customHeight="1" x14ac:dyDescent="0.25"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9"/>
    </row>
    <row r="1771" spans="3:16" ht="21" customHeight="1" x14ac:dyDescent="0.25"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9"/>
    </row>
    <row r="1772" spans="3:16" ht="21" customHeight="1" x14ac:dyDescent="0.25"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9"/>
    </row>
    <row r="1773" spans="3:16" ht="21" customHeight="1" x14ac:dyDescent="0.25"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9"/>
    </row>
    <row r="1774" spans="3:16" ht="21" customHeight="1" x14ac:dyDescent="0.25"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9"/>
    </row>
    <row r="1775" spans="3:16" ht="21" customHeight="1" x14ac:dyDescent="0.25"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9"/>
    </row>
    <row r="1776" spans="3:16" ht="21" customHeight="1" x14ac:dyDescent="0.25"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9"/>
    </row>
    <row r="1777" spans="3:16" ht="21" customHeight="1" x14ac:dyDescent="0.25"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9"/>
    </row>
    <row r="1778" spans="3:16" ht="21" customHeight="1" x14ac:dyDescent="0.25"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9"/>
    </row>
    <row r="1779" spans="3:16" ht="21" customHeight="1" x14ac:dyDescent="0.25"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9"/>
    </row>
    <row r="1780" spans="3:16" ht="21" customHeight="1" x14ac:dyDescent="0.25"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9"/>
    </row>
    <row r="1781" spans="3:16" ht="21" customHeight="1" x14ac:dyDescent="0.25"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9"/>
    </row>
    <row r="1782" spans="3:16" ht="21" customHeight="1" x14ac:dyDescent="0.25"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9"/>
    </row>
    <row r="1783" spans="3:16" ht="21" customHeight="1" x14ac:dyDescent="0.25"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9"/>
    </row>
    <row r="1784" spans="3:16" ht="21" customHeight="1" x14ac:dyDescent="0.25"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9"/>
    </row>
    <row r="1785" spans="3:16" ht="21" customHeight="1" x14ac:dyDescent="0.25"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9"/>
    </row>
    <row r="1786" spans="3:16" ht="21" customHeight="1" x14ac:dyDescent="0.25"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9"/>
    </row>
    <row r="1787" spans="3:16" ht="21" customHeight="1" x14ac:dyDescent="0.25"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9"/>
    </row>
    <row r="1788" spans="3:16" ht="21" customHeight="1" x14ac:dyDescent="0.25"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9"/>
    </row>
    <row r="1789" spans="3:16" ht="21" customHeight="1" x14ac:dyDescent="0.25"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9"/>
    </row>
    <row r="1790" spans="3:16" ht="21" customHeight="1" x14ac:dyDescent="0.25"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9"/>
    </row>
    <row r="1791" spans="3:16" ht="21" customHeight="1" x14ac:dyDescent="0.25"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9"/>
    </row>
    <row r="1792" spans="3:16" ht="21" customHeight="1" x14ac:dyDescent="0.25"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9"/>
    </row>
    <row r="1793" spans="3:16" ht="21" customHeight="1" x14ac:dyDescent="0.25"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9"/>
    </row>
    <row r="1794" spans="3:16" ht="21" customHeight="1" x14ac:dyDescent="0.25"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9"/>
    </row>
    <row r="1795" spans="3:16" ht="21" customHeight="1" x14ac:dyDescent="0.25"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9"/>
    </row>
    <row r="1796" spans="3:16" ht="21" customHeight="1" x14ac:dyDescent="0.25"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9"/>
    </row>
    <row r="1797" spans="3:16" ht="21" customHeight="1" x14ac:dyDescent="0.25"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9"/>
    </row>
    <row r="1798" spans="3:16" ht="21" customHeight="1" x14ac:dyDescent="0.25"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9"/>
    </row>
    <row r="1799" spans="3:16" ht="21" customHeight="1" x14ac:dyDescent="0.25"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9"/>
    </row>
    <row r="1800" spans="3:16" ht="21" customHeight="1" x14ac:dyDescent="0.25"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9"/>
    </row>
    <row r="1801" spans="3:16" ht="21" customHeight="1" x14ac:dyDescent="0.25"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9"/>
    </row>
    <row r="1802" spans="3:16" ht="21" customHeight="1" x14ac:dyDescent="0.25"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9"/>
    </row>
    <row r="1803" spans="3:16" ht="21" customHeight="1" x14ac:dyDescent="0.25"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9"/>
    </row>
    <row r="1804" spans="3:16" ht="21" customHeight="1" x14ac:dyDescent="0.25"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9"/>
    </row>
    <row r="1805" spans="3:16" ht="21" customHeight="1" x14ac:dyDescent="0.25"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9"/>
    </row>
    <row r="1806" spans="3:16" ht="21" customHeight="1" x14ac:dyDescent="0.25"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9"/>
    </row>
    <row r="1807" spans="3:16" ht="21" customHeight="1" x14ac:dyDescent="0.25"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9"/>
    </row>
    <row r="1808" spans="3:16" ht="21" customHeight="1" x14ac:dyDescent="0.25"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9"/>
    </row>
    <row r="1809" spans="3:16" ht="21" customHeight="1" x14ac:dyDescent="0.25"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9"/>
    </row>
    <row r="1810" spans="3:16" ht="21" customHeight="1" x14ac:dyDescent="0.25"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9"/>
    </row>
    <row r="1811" spans="3:16" ht="21" customHeight="1" x14ac:dyDescent="0.25"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9"/>
    </row>
    <row r="1812" spans="3:16" ht="21" customHeight="1" x14ac:dyDescent="0.25"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9"/>
    </row>
    <row r="1813" spans="3:16" ht="21" customHeight="1" x14ac:dyDescent="0.25"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9"/>
    </row>
    <row r="1814" spans="3:16" ht="21" customHeight="1" x14ac:dyDescent="0.25"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9"/>
    </row>
    <row r="1815" spans="3:16" ht="21" customHeight="1" x14ac:dyDescent="0.25"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9"/>
    </row>
    <row r="1816" spans="3:16" ht="21" customHeight="1" x14ac:dyDescent="0.25"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9"/>
    </row>
    <row r="1817" spans="3:16" ht="21" customHeight="1" x14ac:dyDescent="0.25"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9"/>
    </row>
    <row r="1818" spans="3:16" ht="21" customHeight="1" x14ac:dyDescent="0.25"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9"/>
    </row>
    <row r="1819" spans="3:16" ht="21" customHeight="1" x14ac:dyDescent="0.25"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9"/>
    </row>
    <row r="1820" spans="3:16" ht="21" customHeight="1" x14ac:dyDescent="0.25"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9"/>
    </row>
    <row r="1821" spans="3:16" ht="21" customHeight="1" x14ac:dyDescent="0.25"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9"/>
    </row>
    <row r="1822" spans="3:16" ht="21" customHeight="1" x14ac:dyDescent="0.25"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9"/>
    </row>
    <row r="1823" spans="3:16" ht="21" customHeight="1" x14ac:dyDescent="0.25"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9"/>
    </row>
    <row r="1824" spans="3:16" ht="21" customHeight="1" x14ac:dyDescent="0.25"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9"/>
    </row>
    <row r="1825" spans="3:16" ht="21" customHeight="1" x14ac:dyDescent="0.25"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9"/>
    </row>
    <row r="1826" spans="3:16" ht="21" customHeight="1" x14ac:dyDescent="0.25"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9"/>
    </row>
    <row r="1827" spans="3:16" ht="21" customHeight="1" x14ac:dyDescent="0.25"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9"/>
    </row>
    <row r="1828" spans="3:16" ht="21" customHeight="1" x14ac:dyDescent="0.25"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9"/>
    </row>
    <row r="1829" spans="3:16" ht="21" customHeight="1" x14ac:dyDescent="0.25"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9"/>
    </row>
    <row r="1830" spans="3:16" ht="21" customHeight="1" x14ac:dyDescent="0.25"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9"/>
    </row>
    <row r="1831" spans="3:16" ht="21" customHeight="1" x14ac:dyDescent="0.25"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9"/>
    </row>
    <row r="1832" spans="3:16" ht="21" customHeight="1" x14ac:dyDescent="0.25"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9"/>
    </row>
    <row r="1833" spans="3:16" ht="21" customHeight="1" x14ac:dyDescent="0.25"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9"/>
    </row>
    <row r="1834" spans="3:16" ht="21" customHeight="1" x14ac:dyDescent="0.25"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9"/>
    </row>
    <row r="1835" spans="3:16" ht="21" customHeight="1" x14ac:dyDescent="0.25"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9"/>
    </row>
    <row r="1836" spans="3:16" ht="21" customHeight="1" x14ac:dyDescent="0.25"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9"/>
    </row>
    <row r="1837" spans="3:16" ht="21" customHeight="1" x14ac:dyDescent="0.25"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9"/>
    </row>
    <row r="1838" spans="3:16" ht="21" customHeight="1" x14ac:dyDescent="0.25"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9"/>
    </row>
    <row r="1839" spans="3:16" ht="21" customHeight="1" x14ac:dyDescent="0.25"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9"/>
    </row>
    <row r="1840" spans="3:16" ht="21" customHeight="1" x14ac:dyDescent="0.25"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9"/>
    </row>
    <row r="1841" spans="3:16" ht="21" customHeight="1" x14ac:dyDescent="0.25"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9"/>
    </row>
    <row r="1842" spans="3:16" ht="21" customHeight="1" x14ac:dyDescent="0.25"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9"/>
    </row>
    <row r="1843" spans="3:16" ht="21" customHeight="1" x14ac:dyDescent="0.25"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9"/>
    </row>
    <row r="1844" spans="3:16" ht="21" customHeight="1" x14ac:dyDescent="0.25"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9"/>
    </row>
    <row r="1845" spans="3:16" ht="21" customHeight="1" x14ac:dyDescent="0.25"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9"/>
    </row>
    <row r="1846" spans="3:16" ht="21" customHeight="1" x14ac:dyDescent="0.25"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9"/>
    </row>
    <row r="1847" spans="3:16" ht="21" customHeight="1" x14ac:dyDescent="0.25"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9"/>
    </row>
    <row r="1848" spans="3:16" ht="21" customHeight="1" x14ac:dyDescent="0.25"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9"/>
    </row>
    <row r="1849" spans="3:16" ht="21" customHeight="1" x14ac:dyDescent="0.25"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9"/>
    </row>
    <row r="1850" spans="3:16" ht="21" customHeight="1" x14ac:dyDescent="0.25"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9"/>
    </row>
    <row r="1851" spans="3:16" ht="21" customHeight="1" x14ac:dyDescent="0.25"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9"/>
    </row>
    <row r="1852" spans="3:16" ht="21" customHeight="1" x14ac:dyDescent="0.25"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9"/>
    </row>
    <row r="1853" spans="3:16" ht="21" customHeight="1" x14ac:dyDescent="0.25"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9"/>
    </row>
    <row r="1854" spans="3:16" ht="21" customHeight="1" x14ac:dyDescent="0.25"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9"/>
    </row>
    <row r="1855" spans="3:16" ht="21" customHeight="1" x14ac:dyDescent="0.25"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9"/>
    </row>
    <row r="1856" spans="3:16" ht="21" customHeight="1" x14ac:dyDescent="0.25"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9"/>
    </row>
    <row r="1857" spans="3:16" ht="21" customHeight="1" x14ac:dyDescent="0.25"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9"/>
    </row>
    <row r="1858" spans="3:16" ht="21" customHeight="1" x14ac:dyDescent="0.25"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9"/>
    </row>
    <row r="1859" spans="3:16" ht="21" customHeight="1" x14ac:dyDescent="0.25"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9"/>
    </row>
    <row r="1860" spans="3:16" ht="21" customHeight="1" x14ac:dyDescent="0.25"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9"/>
    </row>
    <row r="1861" spans="3:16" ht="21" customHeight="1" x14ac:dyDescent="0.25"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9"/>
    </row>
    <row r="1862" spans="3:16" ht="21" customHeight="1" x14ac:dyDescent="0.25"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9"/>
    </row>
    <row r="1863" spans="3:16" ht="21" customHeight="1" x14ac:dyDescent="0.25"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9"/>
    </row>
    <row r="1864" spans="3:16" ht="21" customHeight="1" x14ac:dyDescent="0.25"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9"/>
    </row>
    <row r="1865" spans="3:16" ht="21" customHeight="1" x14ac:dyDescent="0.25"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9"/>
    </row>
    <row r="1866" spans="3:16" ht="21" customHeight="1" x14ac:dyDescent="0.25"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9"/>
    </row>
    <row r="1867" spans="3:16" ht="21" customHeight="1" x14ac:dyDescent="0.25"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9"/>
    </row>
    <row r="1868" spans="3:16" ht="21" customHeight="1" x14ac:dyDescent="0.25"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9"/>
    </row>
    <row r="1869" spans="3:16" ht="21" customHeight="1" x14ac:dyDescent="0.25"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9"/>
    </row>
    <row r="1870" spans="3:16" ht="21" customHeight="1" x14ac:dyDescent="0.25"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9"/>
    </row>
    <row r="1871" spans="3:16" ht="21" customHeight="1" x14ac:dyDescent="0.25"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9"/>
    </row>
    <row r="1872" spans="3:16" ht="21" customHeight="1" x14ac:dyDescent="0.25"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9"/>
    </row>
    <row r="1873" spans="3:16" ht="21" customHeight="1" x14ac:dyDescent="0.25"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9"/>
    </row>
    <row r="1874" spans="3:16" ht="21" customHeight="1" x14ac:dyDescent="0.25"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9"/>
    </row>
    <row r="1875" spans="3:16" ht="21" customHeight="1" x14ac:dyDescent="0.25"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9"/>
    </row>
    <row r="1876" spans="3:16" ht="21" customHeight="1" x14ac:dyDescent="0.25"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9"/>
    </row>
    <row r="1877" spans="3:16" ht="21" customHeight="1" x14ac:dyDescent="0.25"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9"/>
    </row>
    <row r="1878" spans="3:16" ht="21" customHeight="1" x14ac:dyDescent="0.25"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9"/>
    </row>
    <row r="1879" spans="3:16" ht="21" customHeight="1" x14ac:dyDescent="0.25"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9"/>
    </row>
    <row r="1880" spans="3:16" ht="21" customHeight="1" x14ac:dyDescent="0.25"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9"/>
    </row>
    <row r="1881" spans="3:16" ht="21" customHeight="1" x14ac:dyDescent="0.25"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9"/>
    </row>
    <row r="1882" spans="3:16" ht="21" customHeight="1" x14ac:dyDescent="0.25"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9"/>
    </row>
    <row r="1883" spans="3:16" ht="21" customHeight="1" x14ac:dyDescent="0.25"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9"/>
    </row>
    <row r="1884" spans="3:16" ht="21" customHeight="1" x14ac:dyDescent="0.25"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9"/>
    </row>
    <row r="1885" spans="3:16" ht="21" customHeight="1" x14ac:dyDescent="0.25"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9"/>
    </row>
    <row r="1886" spans="3:16" ht="21" customHeight="1" x14ac:dyDescent="0.25"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9"/>
    </row>
    <row r="1887" spans="3:16" ht="21" customHeight="1" x14ac:dyDescent="0.25"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9"/>
    </row>
    <row r="1888" spans="3:16" ht="21" customHeight="1" x14ac:dyDescent="0.25"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9"/>
    </row>
    <row r="1889" spans="3:16" ht="21" customHeight="1" x14ac:dyDescent="0.25"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9"/>
    </row>
    <row r="1890" spans="3:16" ht="21" customHeight="1" x14ac:dyDescent="0.25"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9"/>
    </row>
    <row r="1891" spans="3:16" ht="21" customHeight="1" x14ac:dyDescent="0.25"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9"/>
    </row>
    <row r="1892" spans="3:16" ht="21" customHeight="1" x14ac:dyDescent="0.25"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9"/>
    </row>
    <row r="1893" spans="3:16" ht="21" customHeight="1" x14ac:dyDescent="0.25"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9"/>
    </row>
    <row r="1894" spans="3:16" ht="21" customHeight="1" x14ac:dyDescent="0.25"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9"/>
    </row>
    <row r="1895" spans="3:16" ht="21" customHeight="1" x14ac:dyDescent="0.25"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9"/>
    </row>
    <row r="1896" spans="3:16" ht="21" customHeight="1" x14ac:dyDescent="0.25"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9"/>
    </row>
    <row r="1897" spans="3:16" ht="21" customHeight="1" x14ac:dyDescent="0.25"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9"/>
    </row>
    <row r="1898" spans="3:16" ht="21" customHeight="1" x14ac:dyDescent="0.25"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9"/>
    </row>
    <row r="1899" spans="3:16" ht="21" customHeight="1" x14ac:dyDescent="0.25"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9"/>
    </row>
    <row r="1900" spans="3:16" ht="21" customHeight="1" x14ac:dyDescent="0.25"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9"/>
    </row>
    <row r="1901" spans="3:16" ht="21" customHeight="1" x14ac:dyDescent="0.25"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9"/>
    </row>
    <row r="1902" spans="3:16" ht="21" customHeight="1" x14ac:dyDescent="0.25"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9"/>
    </row>
    <row r="1903" spans="3:16" ht="21" customHeight="1" x14ac:dyDescent="0.25"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9"/>
    </row>
    <row r="1904" spans="3:16" ht="21" customHeight="1" x14ac:dyDescent="0.25"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9"/>
    </row>
    <row r="1905" spans="3:16" ht="21" customHeight="1" x14ac:dyDescent="0.25"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9"/>
    </row>
    <row r="1906" spans="3:16" ht="21" customHeight="1" x14ac:dyDescent="0.25"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9"/>
    </row>
    <row r="1907" spans="3:16" ht="21" customHeight="1" x14ac:dyDescent="0.25"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9"/>
    </row>
    <row r="1908" spans="3:16" ht="21" customHeight="1" x14ac:dyDescent="0.25"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9"/>
    </row>
    <row r="1909" spans="3:16" ht="21" customHeight="1" x14ac:dyDescent="0.25"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9"/>
    </row>
    <row r="1910" spans="3:16" ht="21" customHeight="1" x14ac:dyDescent="0.25"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9"/>
    </row>
    <row r="1911" spans="3:16" ht="21" customHeight="1" x14ac:dyDescent="0.25"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9"/>
    </row>
    <row r="1912" spans="3:16" ht="21" customHeight="1" x14ac:dyDescent="0.25"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9"/>
    </row>
    <row r="1913" spans="3:16" ht="21" customHeight="1" x14ac:dyDescent="0.25"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9"/>
    </row>
    <row r="1914" spans="3:16" ht="21" customHeight="1" x14ac:dyDescent="0.25"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9"/>
    </row>
    <row r="1915" spans="3:16" ht="21" customHeight="1" x14ac:dyDescent="0.25"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9"/>
    </row>
    <row r="1916" spans="3:16" ht="21" customHeight="1" x14ac:dyDescent="0.25"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9"/>
    </row>
    <row r="1917" spans="3:16" ht="21" customHeight="1" x14ac:dyDescent="0.25"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9"/>
    </row>
    <row r="1918" spans="3:16" ht="21" customHeight="1" x14ac:dyDescent="0.25"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9"/>
    </row>
    <row r="1919" spans="3:16" ht="21" customHeight="1" x14ac:dyDescent="0.25"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9"/>
    </row>
    <row r="1920" spans="3:16" ht="21" customHeight="1" x14ac:dyDescent="0.25"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9"/>
    </row>
    <row r="1921" spans="3:16" ht="21" customHeight="1" x14ac:dyDescent="0.25"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9"/>
    </row>
    <row r="1922" spans="3:16" ht="21" customHeight="1" x14ac:dyDescent="0.25"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9"/>
    </row>
    <row r="1923" spans="3:16" ht="21" customHeight="1" x14ac:dyDescent="0.25"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9"/>
    </row>
    <row r="1924" spans="3:16" ht="21" customHeight="1" x14ac:dyDescent="0.25"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9"/>
    </row>
    <row r="1925" spans="3:16" ht="21" customHeight="1" x14ac:dyDescent="0.25"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9"/>
    </row>
    <row r="1926" spans="3:16" ht="21" customHeight="1" x14ac:dyDescent="0.25"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9"/>
    </row>
    <row r="1927" spans="3:16" ht="21" customHeight="1" x14ac:dyDescent="0.25"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9"/>
    </row>
    <row r="1928" spans="3:16" ht="21" customHeight="1" x14ac:dyDescent="0.25"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9"/>
    </row>
    <row r="1929" spans="3:16" ht="21" customHeight="1" x14ac:dyDescent="0.25"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9"/>
    </row>
    <row r="1930" spans="3:16" ht="21" customHeight="1" x14ac:dyDescent="0.25"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9"/>
    </row>
    <row r="1931" spans="3:16" ht="21" customHeight="1" x14ac:dyDescent="0.25"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9"/>
    </row>
    <row r="1932" spans="3:16" ht="21" customHeight="1" x14ac:dyDescent="0.25"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9"/>
    </row>
    <row r="1933" spans="3:16" ht="21" customHeight="1" x14ac:dyDescent="0.25"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9"/>
    </row>
    <row r="1934" spans="3:16" ht="21" customHeight="1" x14ac:dyDescent="0.25"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9"/>
    </row>
    <row r="1935" spans="3:16" ht="21" customHeight="1" x14ac:dyDescent="0.25"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9"/>
    </row>
    <row r="1936" spans="3:16" ht="21" customHeight="1" x14ac:dyDescent="0.25"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9"/>
    </row>
    <row r="1937" spans="3:16" ht="21" customHeight="1" x14ac:dyDescent="0.25"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9"/>
    </row>
    <row r="1938" spans="3:16" ht="21" customHeight="1" x14ac:dyDescent="0.25"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9"/>
    </row>
    <row r="1939" spans="3:16" ht="21" customHeight="1" x14ac:dyDescent="0.25"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9"/>
    </row>
    <row r="1940" spans="3:16" ht="21" customHeight="1" x14ac:dyDescent="0.25"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9"/>
    </row>
    <row r="1941" spans="3:16" ht="21" customHeight="1" x14ac:dyDescent="0.25"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9"/>
    </row>
    <row r="1942" spans="3:16" ht="21" customHeight="1" x14ac:dyDescent="0.25"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9"/>
    </row>
    <row r="1943" spans="3:16" ht="21" customHeight="1" x14ac:dyDescent="0.25"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9"/>
    </row>
    <row r="1944" spans="3:16" ht="21" customHeight="1" x14ac:dyDescent="0.25"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9"/>
    </row>
    <row r="1945" spans="3:16" ht="21" customHeight="1" x14ac:dyDescent="0.25"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9"/>
    </row>
    <row r="1946" spans="3:16" ht="21" customHeight="1" x14ac:dyDescent="0.25"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9"/>
    </row>
    <row r="1947" spans="3:16" ht="21" customHeight="1" x14ac:dyDescent="0.25"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9"/>
    </row>
    <row r="1948" spans="3:16" ht="21" customHeight="1" x14ac:dyDescent="0.25"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9"/>
    </row>
    <row r="1949" spans="3:16" ht="21" customHeight="1" x14ac:dyDescent="0.25"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9"/>
    </row>
    <row r="1950" spans="3:16" ht="21" customHeight="1" x14ac:dyDescent="0.25"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9"/>
    </row>
    <row r="1951" spans="3:16" ht="21" customHeight="1" x14ac:dyDescent="0.25"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9"/>
    </row>
    <row r="1952" spans="3:16" ht="21" customHeight="1" x14ac:dyDescent="0.25"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9"/>
    </row>
    <row r="1953" spans="3:16" ht="21" customHeight="1" x14ac:dyDescent="0.25"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9"/>
    </row>
    <row r="1954" spans="3:16" ht="21" customHeight="1" x14ac:dyDescent="0.25"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9"/>
    </row>
    <row r="1955" spans="3:16" ht="21" customHeight="1" x14ac:dyDescent="0.25"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9"/>
    </row>
    <row r="1956" spans="3:16" ht="21" customHeight="1" x14ac:dyDescent="0.25"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9"/>
    </row>
    <row r="1957" spans="3:16" ht="21" customHeight="1" x14ac:dyDescent="0.25"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9"/>
    </row>
    <row r="1958" spans="3:16" ht="21" customHeight="1" x14ac:dyDescent="0.25"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9"/>
    </row>
    <row r="1959" spans="3:16" ht="21" customHeight="1" x14ac:dyDescent="0.25"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9"/>
    </row>
    <row r="1960" spans="3:16" ht="21" customHeight="1" x14ac:dyDescent="0.25"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9"/>
    </row>
    <row r="1961" spans="3:16" ht="21" customHeight="1" x14ac:dyDescent="0.25"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9"/>
    </row>
    <row r="1962" spans="3:16" ht="21" customHeight="1" x14ac:dyDescent="0.25"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9"/>
    </row>
    <row r="1963" spans="3:16" ht="21" customHeight="1" x14ac:dyDescent="0.25"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9"/>
    </row>
    <row r="1964" spans="3:16" ht="21" customHeight="1" x14ac:dyDescent="0.25"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9"/>
    </row>
    <row r="1965" spans="3:16" ht="21" customHeight="1" x14ac:dyDescent="0.25"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9"/>
    </row>
    <row r="1966" spans="3:16" ht="21" customHeight="1" x14ac:dyDescent="0.25"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9"/>
    </row>
    <row r="1967" spans="3:16" ht="21" customHeight="1" x14ac:dyDescent="0.25"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9"/>
    </row>
    <row r="1968" spans="3:16" ht="21" customHeight="1" x14ac:dyDescent="0.25"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9"/>
    </row>
    <row r="1969" spans="3:16" ht="21" customHeight="1" x14ac:dyDescent="0.25"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9"/>
    </row>
    <row r="1970" spans="3:16" ht="21" customHeight="1" x14ac:dyDescent="0.25"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9"/>
    </row>
    <row r="1971" spans="3:16" ht="21" customHeight="1" x14ac:dyDescent="0.25"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9"/>
    </row>
    <row r="1972" spans="3:16" ht="21" customHeight="1" x14ac:dyDescent="0.25"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9"/>
    </row>
    <row r="1973" spans="3:16" ht="21" customHeight="1" x14ac:dyDescent="0.25"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9"/>
    </row>
    <row r="1974" spans="3:16" ht="21" customHeight="1" x14ac:dyDescent="0.25"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9"/>
    </row>
    <row r="1975" spans="3:16" ht="21" customHeight="1" x14ac:dyDescent="0.25"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9"/>
    </row>
    <row r="1976" spans="3:16" ht="21" customHeight="1" x14ac:dyDescent="0.25"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9"/>
    </row>
    <row r="1977" spans="3:16" ht="21" customHeight="1" x14ac:dyDescent="0.25"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9"/>
    </row>
    <row r="1978" spans="3:16" ht="21" customHeight="1" x14ac:dyDescent="0.25"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9"/>
    </row>
    <row r="1979" spans="3:16" ht="21" customHeight="1" x14ac:dyDescent="0.25"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9"/>
    </row>
    <row r="1980" spans="3:16" ht="21" customHeight="1" x14ac:dyDescent="0.25"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9"/>
    </row>
    <row r="1981" spans="3:16" ht="21" customHeight="1" x14ac:dyDescent="0.25"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9"/>
    </row>
    <row r="1982" spans="3:16" ht="21" customHeight="1" x14ac:dyDescent="0.25"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9"/>
    </row>
    <row r="1983" spans="3:16" ht="21" customHeight="1" x14ac:dyDescent="0.25"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9"/>
    </row>
    <row r="1984" spans="3:16" ht="21" customHeight="1" x14ac:dyDescent="0.25"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9"/>
    </row>
    <row r="1985" spans="3:16" ht="21" customHeight="1" x14ac:dyDescent="0.25"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9"/>
    </row>
    <row r="1986" spans="3:16" ht="21" customHeight="1" x14ac:dyDescent="0.25"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9"/>
    </row>
    <row r="1987" spans="3:16" ht="21" customHeight="1" x14ac:dyDescent="0.25"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9"/>
    </row>
    <row r="1988" spans="3:16" ht="21" customHeight="1" x14ac:dyDescent="0.25"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9"/>
    </row>
    <row r="1989" spans="3:16" ht="21" customHeight="1" x14ac:dyDescent="0.25"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9"/>
    </row>
    <row r="1990" spans="3:16" ht="21" customHeight="1" x14ac:dyDescent="0.25"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9"/>
    </row>
    <row r="1991" spans="3:16" ht="21" customHeight="1" x14ac:dyDescent="0.25"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9"/>
    </row>
    <row r="1992" spans="3:16" ht="21" customHeight="1" x14ac:dyDescent="0.25"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9"/>
    </row>
    <row r="1993" spans="3:16" ht="21" customHeight="1" x14ac:dyDescent="0.25"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9"/>
    </row>
    <row r="1994" spans="3:16" ht="21" customHeight="1" x14ac:dyDescent="0.25"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9"/>
    </row>
    <row r="1995" spans="3:16" ht="21" customHeight="1" x14ac:dyDescent="0.25"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9"/>
    </row>
    <row r="1996" spans="3:16" ht="21" customHeight="1" x14ac:dyDescent="0.25"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9"/>
    </row>
    <row r="1997" spans="3:16" ht="21" customHeight="1" x14ac:dyDescent="0.25"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9"/>
    </row>
    <row r="1998" spans="3:16" ht="21" customHeight="1" x14ac:dyDescent="0.25"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9"/>
    </row>
    <row r="1999" spans="3:16" ht="21" customHeight="1" x14ac:dyDescent="0.25"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9"/>
    </row>
    <row r="2000" spans="3:16" ht="21" customHeight="1" x14ac:dyDescent="0.25"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9"/>
    </row>
    <row r="2001" spans="3:16" ht="21" customHeight="1" x14ac:dyDescent="0.25"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9"/>
    </row>
    <row r="2002" spans="3:16" ht="21" customHeight="1" x14ac:dyDescent="0.25"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9"/>
    </row>
    <row r="2003" spans="3:16" ht="21" customHeight="1" x14ac:dyDescent="0.25"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9"/>
    </row>
    <row r="2004" spans="3:16" ht="21" customHeight="1" x14ac:dyDescent="0.25"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9"/>
    </row>
    <row r="2005" spans="3:16" ht="21" customHeight="1" x14ac:dyDescent="0.25"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9"/>
    </row>
    <row r="2006" spans="3:16" ht="21" customHeight="1" x14ac:dyDescent="0.25"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9"/>
    </row>
    <row r="2007" spans="3:16" ht="21" customHeight="1" x14ac:dyDescent="0.25"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9"/>
    </row>
    <row r="2008" spans="3:16" ht="21" customHeight="1" x14ac:dyDescent="0.25"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9"/>
    </row>
    <row r="2009" spans="3:16" ht="21" customHeight="1" x14ac:dyDescent="0.25"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9"/>
    </row>
    <row r="2010" spans="3:16" ht="21" customHeight="1" x14ac:dyDescent="0.25"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9"/>
    </row>
    <row r="2011" spans="3:16" ht="21" customHeight="1" x14ac:dyDescent="0.25"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9"/>
    </row>
    <row r="2012" spans="3:16" ht="21" customHeight="1" x14ac:dyDescent="0.25"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9"/>
    </row>
    <row r="2013" spans="3:16" ht="21" customHeight="1" x14ac:dyDescent="0.25"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9"/>
    </row>
    <row r="2014" spans="3:16" ht="21" customHeight="1" x14ac:dyDescent="0.25"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9"/>
    </row>
    <row r="2015" spans="3:16" ht="21" customHeight="1" x14ac:dyDescent="0.25"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9"/>
    </row>
    <row r="2016" spans="3:16" ht="21" customHeight="1" x14ac:dyDescent="0.25"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9"/>
    </row>
    <row r="2017" spans="3:16" ht="21" customHeight="1" x14ac:dyDescent="0.25"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9"/>
    </row>
    <row r="2018" spans="3:16" ht="21" customHeight="1" x14ac:dyDescent="0.25"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9"/>
    </row>
    <row r="2019" spans="3:16" ht="21" customHeight="1" x14ac:dyDescent="0.25"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9"/>
    </row>
    <row r="2020" spans="3:16" ht="21" customHeight="1" x14ac:dyDescent="0.25"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9"/>
    </row>
    <row r="2021" spans="3:16" ht="21" customHeight="1" x14ac:dyDescent="0.25"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9"/>
    </row>
    <row r="2022" spans="3:16" ht="21" customHeight="1" x14ac:dyDescent="0.25"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9"/>
    </row>
    <row r="2023" spans="3:16" ht="21" customHeight="1" x14ac:dyDescent="0.25"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9"/>
    </row>
    <row r="2024" spans="3:16" ht="21" customHeight="1" x14ac:dyDescent="0.25"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9"/>
    </row>
    <row r="2025" spans="3:16" ht="21" customHeight="1" x14ac:dyDescent="0.25"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9"/>
    </row>
    <row r="2026" spans="3:16" ht="21" customHeight="1" x14ac:dyDescent="0.25"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9"/>
    </row>
    <row r="2027" spans="3:16" ht="21" customHeight="1" x14ac:dyDescent="0.25"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9"/>
    </row>
    <row r="2028" spans="3:16" ht="21" customHeight="1" x14ac:dyDescent="0.25"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9"/>
    </row>
    <row r="2029" spans="3:16" ht="21" customHeight="1" x14ac:dyDescent="0.25"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9"/>
    </row>
    <row r="2030" spans="3:16" ht="21" customHeight="1" x14ac:dyDescent="0.25"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9"/>
    </row>
    <row r="2031" spans="3:16" ht="21" customHeight="1" x14ac:dyDescent="0.25"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9"/>
    </row>
    <row r="2032" spans="3:16" ht="21" customHeight="1" x14ac:dyDescent="0.25"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9"/>
    </row>
    <row r="2033" spans="3:16" ht="21" customHeight="1" x14ac:dyDescent="0.25"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9"/>
    </row>
    <row r="2034" spans="3:16" ht="21" customHeight="1" x14ac:dyDescent="0.25"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9"/>
    </row>
    <row r="2035" spans="3:16" ht="21" customHeight="1" x14ac:dyDescent="0.25"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9"/>
    </row>
    <row r="2036" spans="3:16" ht="21" customHeight="1" x14ac:dyDescent="0.25"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9"/>
    </row>
    <row r="2037" spans="3:16" ht="21" customHeight="1" x14ac:dyDescent="0.25"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9"/>
    </row>
    <row r="2038" spans="3:16" ht="21" customHeight="1" x14ac:dyDescent="0.25"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9"/>
    </row>
    <row r="2039" spans="3:16" ht="21" customHeight="1" x14ac:dyDescent="0.25"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9"/>
    </row>
    <row r="2040" spans="3:16" ht="21" customHeight="1" x14ac:dyDescent="0.25"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9"/>
    </row>
    <row r="2041" spans="3:16" ht="21" customHeight="1" x14ac:dyDescent="0.25"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9"/>
    </row>
    <row r="2042" spans="3:16" ht="21" customHeight="1" x14ac:dyDescent="0.25"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9"/>
    </row>
    <row r="2043" spans="3:16" ht="21" customHeight="1" x14ac:dyDescent="0.25"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9"/>
    </row>
    <row r="2044" spans="3:16" ht="21" customHeight="1" x14ac:dyDescent="0.25"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9"/>
    </row>
    <row r="2045" spans="3:16" ht="21" customHeight="1" x14ac:dyDescent="0.25"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9"/>
    </row>
    <row r="2046" spans="3:16" ht="21" customHeight="1" x14ac:dyDescent="0.25"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9"/>
    </row>
    <row r="2047" spans="3:16" ht="21" customHeight="1" x14ac:dyDescent="0.25"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9"/>
    </row>
    <row r="2048" spans="3:16" ht="21" customHeight="1" x14ac:dyDescent="0.25"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9"/>
    </row>
    <row r="2049" spans="3:16" ht="21" customHeight="1" x14ac:dyDescent="0.25"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9"/>
    </row>
    <row r="2050" spans="3:16" ht="21" customHeight="1" x14ac:dyDescent="0.25"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9"/>
    </row>
    <row r="2051" spans="3:16" ht="21" customHeight="1" x14ac:dyDescent="0.25"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9"/>
    </row>
    <row r="2052" spans="3:16" ht="21" customHeight="1" x14ac:dyDescent="0.25"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9"/>
    </row>
    <row r="2053" spans="3:16" ht="21" customHeight="1" x14ac:dyDescent="0.25"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9"/>
    </row>
    <row r="2054" spans="3:16" ht="21" customHeight="1" x14ac:dyDescent="0.25"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9"/>
    </row>
    <row r="2055" spans="3:16" ht="21" customHeight="1" x14ac:dyDescent="0.25"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9"/>
    </row>
    <row r="2056" spans="3:16" ht="21" customHeight="1" x14ac:dyDescent="0.25"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9"/>
    </row>
    <row r="2057" spans="3:16" ht="21" customHeight="1" x14ac:dyDescent="0.25"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9"/>
    </row>
    <row r="2058" spans="3:16" ht="21" customHeight="1" x14ac:dyDescent="0.25"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9"/>
    </row>
    <row r="2059" spans="3:16" ht="21" customHeight="1" x14ac:dyDescent="0.25"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9"/>
    </row>
    <row r="2060" spans="3:16" ht="21" customHeight="1" x14ac:dyDescent="0.25"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9"/>
    </row>
    <row r="2061" spans="3:16" ht="21" customHeight="1" x14ac:dyDescent="0.25"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9"/>
    </row>
    <row r="2062" spans="3:16" ht="21" customHeight="1" x14ac:dyDescent="0.25"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9"/>
    </row>
    <row r="2063" spans="3:16" ht="21" customHeight="1" x14ac:dyDescent="0.25"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9"/>
    </row>
    <row r="2064" spans="3:16" ht="21" customHeight="1" x14ac:dyDescent="0.25"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9"/>
    </row>
    <row r="2065" spans="3:16" ht="21" customHeight="1" x14ac:dyDescent="0.25"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9"/>
    </row>
    <row r="2066" spans="3:16" ht="21" customHeight="1" x14ac:dyDescent="0.25"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9"/>
    </row>
    <row r="2067" spans="3:16" ht="21" customHeight="1" x14ac:dyDescent="0.25"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9"/>
    </row>
    <row r="2068" spans="3:16" ht="21" customHeight="1" x14ac:dyDescent="0.25"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9"/>
    </row>
  </sheetData>
  <mergeCells count="2">
    <mergeCell ref="B2:D2"/>
    <mergeCell ref="E2:F2"/>
  </mergeCells>
  <phoneticPr fontId="2" type="noConversion"/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가족 예산</vt:lpstr>
      <vt:lpstr>'가족 예산'!Print_Titles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2014-02-20T02:27:25Z</dcterms:created>
  <dcterms:modified xsi:type="dcterms:W3CDTF">2014-02-27T08:05:11Z</dcterms:modified>
</cp:coreProperties>
</file>