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ublishing\_ODDJOB\Templates\kk-KZ\target\"/>
    </mc:Choice>
  </mc:AlternateContent>
  <bookViews>
    <workbookView xWindow="0" yWindow="1350" windowWidth="23040" windowHeight="8835"/>
  </bookViews>
  <sheets>
    <sheet name="Отбасы бюджеті" sheetId="1" r:id="rId1"/>
  </sheets>
  <definedNames>
    <definedName name="Басыпшығару_тақырыптары" localSheetId="0">'Отбасы бюджеті'!$20:$20</definedName>
  </definedName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8" i="1" s="1"/>
  <c r="D17" i="1"/>
  <c r="D8" i="1" s="1"/>
  <c r="E15" i="1"/>
  <c r="E16" i="1"/>
  <c r="E14" i="1"/>
  <c r="D41" i="1"/>
  <c r="D9" i="1" s="1"/>
  <c r="C41" i="1"/>
  <c r="C9" i="1" s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1" i="1"/>
  <c r="E17" i="1" l="1"/>
  <c r="E8" i="1" s="1"/>
  <c r="C10" i="1"/>
  <c r="D10" i="1"/>
  <c r="E41" i="1"/>
  <c r="E9" i="1" s="1"/>
  <c r="E10" i="1" l="1"/>
</calcChain>
</file>

<file path=xl/sharedStrings.xml><?xml version="1.0" encoding="utf-8"?>
<sst xmlns="http://schemas.openxmlformats.org/spreadsheetml/2006/main" count="43" uniqueCount="36">
  <si>
    <t>[Ай]</t>
  </si>
  <si>
    <t>[Жыл]</t>
  </si>
  <si>
    <t>Айлық отбасы бюджеті</t>
  </si>
  <si>
    <t>Қолма-қол ақша ағыны</t>
  </si>
  <si>
    <t>Жалпы кіріс</t>
  </si>
  <si>
    <t>Жалпы шығын</t>
  </si>
  <si>
    <t>Жалпы қолма-қол ақша</t>
  </si>
  <si>
    <t>Айлық кіріс</t>
  </si>
  <si>
    <t>1-кіріс</t>
  </si>
  <si>
    <t>2-кіріс</t>
  </si>
  <si>
    <t>Басқа кіріс</t>
  </si>
  <si>
    <t>Айлық шығындар</t>
  </si>
  <si>
    <t>Тұрғын үй</t>
  </si>
  <si>
    <t>Азық-түлік</t>
  </si>
  <si>
    <t>Телефон</t>
  </si>
  <si>
    <t>Электр / Газ</t>
  </si>
  <si>
    <t>Су / Канализация / Қоқыс тастау</t>
  </si>
  <si>
    <t>Кабельдік теледидар</t>
  </si>
  <si>
    <t>Интернет</t>
  </si>
  <si>
    <t>Қызмет көрсету / Жөндеу жұмыстары</t>
  </si>
  <si>
    <t>Балалар күтімі</t>
  </si>
  <si>
    <t>Оқу</t>
  </si>
  <si>
    <t>Үй жануарлары</t>
  </si>
  <si>
    <t>Жеке күтім</t>
  </si>
  <si>
    <t>Сақтандыру</t>
  </si>
  <si>
    <t>Несиелік карталар</t>
  </si>
  <si>
    <t>Несиелер</t>
  </si>
  <si>
    <t>Салықтар</t>
  </si>
  <si>
    <t>Сыйлықтар / Қайырымдылық</t>
  </si>
  <si>
    <t>Басқа</t>
  </si>
  <si>
    <t>Жалпы шығындар</t>
  </si>
  <si>
    <t>Жоспар бойынша</t>
  </si>
  <si>
    <t>Нақты</t>
  </si>
  <si>
    <t>Ауытқушылық</t>
  </si>
  <si>
    <t>Үнемделген қаражат</t>
  </si>
  <si>
    <t>Жол қаражаты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</si>
</sst>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₸&quot;#,##0"/>
  </numFmts>
  <fonts count="17" x14ac:knownFonts="1">
    <font>
      <sz val="10"/>
      <color theme="1" tint="0.34998626667073579"/>
      <name val="Arial"/>
      <family val="2"/>
      <scheme val="minor"/>
    </font>
    <font>
      <i/>
      <sz val="16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theme="7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b/>
      <sz val="10"/>
      <color theme="6"/>
      <name val="Arial"/>
      <family val="2"/>
      <scheme val="major"/>
    </font>
    <font>
      <b/>
      <sz val="10"/>
      <color theme="4"/>
      <name val="Arial"/>
      <family val="2"/>
      <scheme val="major"/>
    </font>
    <font>
      <sz val="10"/>
      <color theme="6"/>
      <name val="Arial"/>
      <family val="2"/>
      <scheme val="major"/>
    </font>
    <font>
      <sz val="10"/>
      <color theme="4"/>
      <name val="Arial"/>
      <family val="2"/>
      <scheme val="major"/>
    </font>
    <font>
      <sz val="10"/>
      <color theme="5"/>
      <name val="Arial"/>
      <family val="2"/>
      <scheme val="major"/>
    </font>
    <font>
      <sz val="10"/>
      <color theme="7"/>
      <name val="Arial"/>
      <family val="2"/>
      <scheme val="major"/>
    </font>
    <font>
      <sz val="10"/>
      <color theme="4"/>
      <name val="Arial"/>
      <family val="2"/>
      <charset val="238"/>
      <scheme val="minor"/>
    </font>
    <font>
      <sz val="10"/>
      <color theme="5"/>
      <name val="Arial"/>
      <family val="2"/>
      <charset val="238"/>
      <scheme val="minor"/>
    </font>
    <font>
      <sz val="10"/>
      <color theme="7"/>
      <name val="Arial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left" vertical="top"/>
    </xf>
    <xf numFmtId="0" fontId="6" fillId="0" borderId="0" applyNumberFormat="0" applyFill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8" fillId="0" borderId="0" applyNumberFormat="0" applyFill="0" applyProtection="0">
      <alignment horizontal="left" indent="1"/>
    </xf>
    <xf numFmtId="0" fontId="9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22">
    <xf numFmtId="0" fontId="0" fillId="0" borderId="0" xfId="0"/>
    <xf numFmtId="0" fontId="6" fillId="0" borderId="0" xfId="2">
      <alignment horizontal="left"/>
    </xf>
    <xf numFmtId="0" fontId="0" fillId="0" borderId="0" xfId="0" applyBorder="1"/>
    <xf numFmtId="0" fontId="0" fillId="0" borderId="1" xfId="0" applyBorder="1"/>
    <xf numFmtId="0" fontId="7" fillId="0" borderId="0" xfId="3" applyAlignment="1">
      <alignment horizontal="left" vertical="center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 indent="2"/>
    </xf>
    <xf numFmtId="0" fontId="12" fillId="0" borderId="0" xfId="0" applyFont="1" applyAlignment="1">
      <alignment horizontal="right" vertical="center" indent="2"/>
    </xf>
    <xf numFmtId="0" fontId="13" fillId="0" borderId="0" xfId="0" applyFont="1" applyAlignment="1">
      <alignment horizontal="right" vertical="center" indent="2"/>
    </xf>
    <xf numFmtId="0" fontId="10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 indent="2"/>
    </xf>
    <xf numFmtId="164" fontId="4" fillId="0" borderId="0" xfId="0" applyNumberFormat="1" applyFont="1" applyAlignment="1">
      <alignment horizontal="right" vertical="center" indent="2"/>
    </xf>
    <xf numFmtId="164" fontId="5" fillId="0" borderId="0" xfId="0" applyNumberFormat="1" applyFont="1" applyAlignment="1">
      <alignment horizontal="right" vertical="center" indent="2"/>
    </xf>
    <xf numFmtId="164" fontId="14" fillId="0" borderId="0" xfId="0" applyNumberFormat="1" applyFont="1" applyAlignment="1">
      <alignment horizontal="right" vertical="center" indent="2"/>
    </xf>
    <xf numFmtId="164" fontId="15" fillId="0" borderId="0" xfId="0" applyNumberFormat="1" applyFont="1" applyAlignment="1">
      <alignment horizontal="right" vertical="center" indent="2"/>
    </xf>
    <xf numFmtId="164" fontId="16" fillId="0" borderId="0" xfId="0" applyNumberFormat="1" applyFont="1" applyAlignment="1">
      <alignment horizontal="right" vertical="center" indent="2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7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/>
        <name val="Arial"/>
        <scheme val="minor"/>
      </font>
      <numFmt numFmtId="164" formatCode="&quot;₸&quot;#,##0"/>
      <alignment horizontal="righ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ajor"/>
      </font>
      <alignment horizontal="general" vertical="center" textRotation="0" wrapText="0" indent="0" justifyLastLine="0" shrinkToFit="0" readingOrder="0"/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</font>
      <border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Бюджет кестесі" defaultPivotStyle="PivotStyleLight16">
    <tableStyle name="Бюджет кестесі" pivot="0" count="3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Жоспар бойынша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Жалпы кіріс</c:v>
              </c:pt>
              <c:pt idx="1">
                <c:v>Жалпы шығындар</c:v>
              </c:pt>
              <c:pt idx="2">
                <c:v>Жалпы қолма-қол ақша</c:v>
              </c:pt>
            </c:strLit>
          </c:cat>
          <c:val>
            <c:numRef>
              <c:f>'Отбасы бюджеті'!$C$8:$C$10</c:f>
              <c:numCache>
                <c:formatCode>"₸"#\ ##0</c:formatCode>
                <c:ptCount val="3"/>
                <c:pt idx="0">
                  <c:v>114000</c:v>
                </c:pt>
                <c:pt idx="1">
                  <c:v>72060</c:v>
                </c:pt>
                <c:pt idx="2">
                  <c:v>41940</c:v>
                </c:pt>
              </c:numCache>
            </c:numRef>
          </c:val>
        </c:ser>
        <c:ser>
          <c:idx val="1"/>
          <c:order val="1"/>
          <c:tx>
            <c:v>Нақты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Жалпы кіріс</c:v>
              </c:pt>
              <c:pt idx="1">
                <c:v>Жалпы шығындар</c:v>
              </c:pt>
              <c:pt idx="2">
                <c:v>Жалпы қолма-қол ақша</c:v>
              </c:pt>
            </c:strLit>
          </c:cat>
          <c:val>
            <c:numRef>
              <c:f>'Отбасы бюджеті'!$D$8:$D$10</c:f>
              <c:numCache>
                <c:formatCode>"₸"#\ ##0</c:formatCode>
                <c:ptCount val="3"/>
                <c:pt idx="0">
                  <c:v>110000</c:v>
                </c:pt>
                <c:pt idx="1">
                  <c:v>73100</c:v>
                </c:pt>
                <c:pt idx="2">
                  <c:v>36900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11144"/>
        <c:axId val="412512712"/>
      </c:barChart>
      <c:catAx>
        <c:axId val="41251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12712"/>
        <c:crosses val="autoZero"/>
        <c:auto val="1"/>
        <c:lblAlgn val="ctr"/>
        <c:lblOffset val="100"/>
        <c:noMultiLvlLbl val="0"/>
      </c:catAx>
      <c:valAx>
        <c:axId val="41251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₸&quot;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1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299491712243788"/>
          <c:y val="1.2778510124005852E-2"/>
          <c:w val="0.30003140167485914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79716</xdr:rowOff>
    </xdr:from>
    <xdr:to>
      <xdr:col>5</xdr:col>
      <xdr:colOff>40296</xdr:colOff>
      <xdr:row>4</xdr:row>
      <xdr:rowOff>213359</xdr:rowOff>
    </xdr:to>
    <xdr:graphicFrame macro="">
      <xdr:nvGraphicFramePr>
        <xdr:cNvPr id="8" name="7-диаграмма" descr="Диаграммада жалпы жоспарланған және нақты табыс, шығын және қолма-қол ақша мөлшері көрсетіледі." title="Үлгі диаграммасы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Қолма_қол_ақша" displayName="Қолма_қол_ақша" ref="B7:E10" totalsRowCount="1" headerRowDxfId="26">
  <autoFilter ref="B7:E9"/>
  <tableColumns count="4">
    <tableColumn id="1" name="Қолма-қол ақша ағыны" totalsRowLabel="Жалпы қолма-қол ақша" dataDxfId="25" totalsRowDxfId="24"/>
    <tableColumn id="2" name="Жоспар бойынша" totalsRowFunction="custom" dataDxfId="23" totalsRowDxfId="22">
      <totalsRowFormula>C8-C9</totalsRowFormula>
    </tableColumn>
    <tableColumn id="3" name="Нақты" totalsRowFunction="custom" dataDxfId="21" totalsRowDxfId="20">
      <totalsRowFormula>D8-D9</totalsRowFormula>
    </tableColumn>
    <tableColumn id="4" name="Ауытқушылық" totalsRowFunction="custom" dataDxfId="19" totalsRowDxfId="18">
      <totalsRowFormula>Қолма_қол_ақша[[#Totals],[Нақты]]-Қолма_қол_ақша[[#Totals],[Жоспар бойынша]]</totalsRowFormula>
    </tableColumn>
  </tableColumns>
  <tableStyleInfo name="Бюджет кестесі" showFirstColumn="0" showLastColumn="0" showRowStripes="1" showColumnStripes="0"/>
  <extLst>
    <ext xmlns:x14="http://schemas.microsoft.com/office/spreadsheetml/2009/9/main" uri="{504A1905-F514-4f6f-8877-14C23A59335A}">
      <x14:table altText="Қолма-қол ақша ағынының кестесі" altTextSummary="Қолма-қол ақша ағыны төмендегі табыс және шығыс кестелері бойынша есептеледі."/>
    </ext>
  </extLst>
</table>
</file>

<file path=xl/tables/table2.xml><?xml version="1.0" encoding="utf-8"?>
<table xmlns="http://schemas.openxmlformats.org/spreadsheetml/2006/main" id="1" name="Табыс" displayName="Табыс" ref="B13:E17" totalsRowCount="1" headerRowDxfId="17">
  <autoFilter ref="B13:E16"/>
  <tableColumns count="4">
    <tableColumn id="1" name="Айлық кіріс" totalsRowLabel="Жалпы кіріс" dataDxfId="16" totalsRowDxfId="15"/>
    <tableColumn id="2" name="Жоспар бойынша" totalsRowFunction="sum" dataDxfId="14" totalsRowDxfId="13"/>
    <tableColumn id="3" name="Нақты" totalsRowFunction="sum" dataDxfId="12" totalsRowDxfId="11"/>
    <tableColumn id="4" name="Ауытқушылық" totalsRowFunction="sum" dataDxfId="10" totalsRowDxfId="9">
      <calculatedColumnFormula>Табыс[[#This Row],[Нақты]]-Табыс[[#This Row],[Жоспар бойынша]]</calculatedColumnFormula>
    </tableColumn>
  </tableColumns>
  <tableStyleInfo name="Бюджет кестесі" showFirstColumn="0" showLastColumn="0" showRowStripes="1" showColumnStripes="0"/>
  <extLst>
    <ext xmlns:x14="http://schemas.microsoft.com/office/spreadsheetml/2009/9/main" uri="{504A1905-F514-4f6f-8877-14C23A59335A}">
      <x14:table altText="Айлық табыс кестесі" altTextSummary="Айлық табыстың барлық жоспарланған және нақты көздерін енгізіңіз - ауытқу өз бетімен есептеледі."/>
    </ext>
  </extLst>
</table>
</file>

<file path=xl/tables/table3.xml><?xml version="1.0" encoding="utf-8"?>
<table xmlns="http://schemas.openxmlformats.org/spreadsheetml/2006/main" id="2" name="Шығындар" displayName="Шығындар" ref="B20:E41" totalsRowCount="1" headerRowDxfId="8">
  <autoFilter ref="B20:E40"/>
  <tableColumns count="4">
    <tableColumn id="1" name="Айлық шығындар" totalsRowLabel="Жалпы шығындар" dataDxfId="7" totalsRowDxfId="6"/>
    <tableColumn id="2" name="Жоспар бойынша" totalsRowFunction="sum" dataDxfId="5" totalsRowDxfId="4"/>
    <tableColumn id="3" name="Нақты" totalsRowFunction="sum" dataDxfId="3" totalsRowDxfId="2"/>
    <tableColumn id="4" name="Ауытқушылық" totalsRowFunction="sum" dataDxfId="1" totalsRowDxfId="0">
      <calculatedColumnFormula>Шығындар[[#This Row],[Жоспар бойынша]]-Шығындар[[#This Row],[Нақты]]</calculatedColumnFormula>
    </tableColumn>
  </tableColumns>
  <tableStyleInfo name="Бюджет кестесі" showFirstColumn="0" showLastColumn="0" showRowStripes="1" showColumnStripes="0"/>
  <extLst>
    <ext xmlns:x14="http://schemas.microsoft.com/office/spreadsheetml/2009/9/main" uri="{504A1905-F514-4f6f-8877-14C23A59335A}">
      <x14:table altText="Айлық шығындар кестесі" altTextSummary="Айлық шығынның барлық жоспарланған және нақты көздерін енгізіңіз - ауытқу өз бетімен есептеледі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41"/>
  <sheetViews>
    <sheetView showGridLines="0" tabSelected="1" zoomScaleNormal="100" workbookViewId="0"/>
  </sheetViews>
  <sheetFormatPr defaultRowHeight="21" customHeight="1" x14ac:dyDescent="0.2"/>
  <cols>
    <col min="1" max="1" width="3.85546875" customWidth="1"/>
    <col min="2" max="2" width="37.28515625" customWidth="1"/>
    <col min="3" max="3" width="21" style="8" customWidth="1"/>
    <col min="4" max="4" width="15.85546875" style="8" customWidth="1"/>
    <col min="5" max="5" width="18.5703125" style="8" customWidth="1"/>
    <col min="6" max="6" width="3.85546875" customWidth="1"/>
  </cols>
  <sheetData>
    <row r="1" spans="2:5" ht="39" customHeight="1" x14ac:dyDescent="0.4">
      <c r="B1" s="1" t="s">
        <v>0</v>
      </c>
    </row>
    <row r="2" spans="2:5" ht="67.5" customHeight="1" x14ac:dyDescent="0.2">
      <c r="B2" s="4" t="s">
        <v>1</v>
      </c>
    </row>
    <row r="3" spans="2:5" ht="46.5" customHeight="1" x14ac:dyDescent="0.2">
      <c r="B3" s="5" t="s">
        <v>2</v>
      </c>
    </row>
    <row r="4" spans="2:5" ht="172.9" customHeight="1" x14ac:dyDescent="0.2">
      <c r="B4" s="2"/>
      <c r="C4" s="9"/>
      <c r="D4" s="9"/>
      <c r="E4" s="9"/>
    </row>
    <row r="5" spans="2:5" ht="14.45" customHeight="1" x14ac:dyDescent="0.2">
      <c r="B5" s="3"/>
      <c r="C5" s="10"/>
      <c r="D5" s="10"/>
      <c r="E5" s="10"/>
    </row>
    <row r="6" spans="2:5" ht="24" customHeight="1" x14ac:dyDescent="0.2">
      <c r="B6" s="2"/>
      <c r="C6" s="9"/>
      <c r="D6" s="9"/>
      <c r="E6" s="9"/>
    </row>
    <row r="7" spans="2:5" ht="21" customHeight="1" x14ac:dyDescent="0.2">
      <c r="B7" s="11" t="s">
        <v>3</v>
      </c>
      <c r="C7" s="12" t="s">
        <v>31</v>
      </c>
      <c r="D7" s="13" t="s">
        <v>32</v>
      </c>
      <c r="E7" s="14" t="s">
        <v>33</v>
      </c>
    </row>
    <row r="8" spans="2:5" ht="21" customHeight="1" x14ac:dyDescent="0.2">
      <c r="B8" s="7" t="s">
        <v>4</v>
      </c>
      <c r="C8" s="16">
        <f>Табыс[[#Totals],[Жоспар бойынша]]</f>
        <v>114000</v>
      </c>
      <c r="D8" s="17">
        <f>Табыс[[#Totals],[Нақты]]</f>
        <v>110000</v>
      </c>
      <c r="E8" s="18">
        <f>Табыс[[#Totals],[Ауытқушылық]]</f>
        <v>-4000</v>
      </c>
    </row>
    <row r="9" spans="2:5" ht="21" customHeight="1" x14ac:dyDescent="0.2">
      <c r="B9" s="7" t="s">
        <v>5</v>
      </c>
      <c r="C9" s="16">
        <f>Шығындар[[#Totals],[Жоспар бойынша]]</f>
        <v>72060</v>
      </c>
      <c r="D9" s="17">
        <f>Шығындар[[#Totals],[Нақты]]</f>
        <v>73100</v>
      </c>
      <c r="E9" s="18">
        <f>Шығындар[[#Totals],[Ауытқушылық]]</f>
        <v>-1040</v>
      </c>
    </row>
    <row r="10" spans="2:5" ht="21" customHeight="1" x14ac:dyDescent="0.2">
      <c r="B10" s="7" t="s">
        <v>6</v>
      </c>
      <c r="C10" s="19">
        <f>C8-C9</f>
        <v>41940</v>
      </c>
      <c r="D10" s="20">
        <f>D8-D9</f>
        <v>36900</v>
      </c>
      <c r="E10" s="21">
        <f>Қолма_қол_ақша[[#Totals],[Нақты]]-Қолма_қол_ақша[[#Totals],[Жоспар бойынша]]</f>
        <v>-5040</v>
      </c>
    </row>
    <row r="11" spans="2:5" ht="21" customHeight="1" x14ac:dyDescent="0.2">
      <c r="B11" s="6"/>
      <c r="C11" s="16"/>
      <c r="D11" s="17"/>
      <c r="E11" s="18"/>
    </row>
    <row r="13" spans="2:5" ht="21" customHeight="1" x14ac:dyDescent="0.2">
      <c r="B13" s="15" t="s">
        <v>7</v>
      </c>
      <c r="C13" s="12" t="s">
        <v>31</v>
      </c>
      <c r="D13" s="13" t="s">
        <v>32</v>
      </c>
      <c r="E13" s="14" t="s">
        <v>33</v>
      </c>
    </row>
    <row r="14" spans="2:5" ht="21" customHeight="1" x14ac:dyDescent="0.2">
      <c r="B14" s="7" t="s">
        <v>8</v>
      </c>
      <c r="C14" s="16">
        <v>80000</v>
      </c>
      <c r="D14" s="17">
        <v>80000</v>
      </c>
      <c r="E14" s="18">
        <f>Табыс[[#This Row],[Нақты]]-Табыс[[#This Row],[Жоспар бойынша]]</f>
        <v>0</v>
      </c>
    </row>
    <row r="15" spans="2:5" ht="21" customHeight="1" x14ac:dyDescent="0.2">
      <c r="B15" s="7" t="s">
        <v>9</v>
      </c>
      <c r="C15" s="16">
        <v>28000</v>
      </c>
      <c r="D15" s="17">
        <v>30000</v>
      </c>
      <c r="E15" s="18">
        <f>Табыс[[#This Row],[Нақты]]-Табыс[[#This Row],[Жоспар бойынша]]</f>
        <v>2000</v>
      </c>
    </row>
    <row r="16" spans="2:5" ht="21" customHeight="1" x14ac:dyDescent="0.2">
      <c r="B16" s="7" t="s">
        <v>10</v>
      </c>
      <c r="C16" s="16">
        <v>6000</v>
      </c>
      <c r="D16" s="17">
        <v>0</v>
      </c>
      <c r="E16" s="18">
        <f>Табыс[[#This Row],[Нақты]]-Табыс[[#This Row],[Жоспар бойынша]]</f>
        <v>-6000</v>
      </c>
    </row>
    <row r="17" spans="2:5" ht="21" customHeight="1" x14ac:dyDescent="0.2">
      <c r="B17" s="7" t="s">
        <v>4</v>
      </c>
      <c r="C17" s="16">
        <f>SUBTOTAL(109,Табыс[Жоспар бойынша])</f>
        <v>114000</v>
      </c>
      <c r="D17" s="17">
        <f>SUBTOTAL(109,Табыс[Нақты])</f>
        <v>110000</v>
      </c>
      <c r="E17" s="18">
        <f>SUBTOTAL(109,Табыс[Ауытқушылық])</f>
        <v>-4000</v>
      </c>
    </row>
    <row r="18" spans="2:5" ht="21" customHeight="1" x14ac:dyDescent="0.2">
      <c r="B18" s="6"/>
      <c r="C18" s="16"/>
      <c r="D18" s="17"/>
      <c r="E18" s="18"/>
    </row>
    <row r="20" spans="2:5" ht="21" customHeight="1" x14ac:dyDescent="0.2">
      <c r="B20" s="11" t="s">
        <v>11</v>
      </c>
      <c r="C20" s="12" t="s">
        <v>31</v>
      </c>
      <c r="D20" s="13" t="s">
        <v>32</v>
      </c>
      <c r="E20" s="14" t="s">
        <v>33</v>
      </c>
    </row>
    <row r="21" spans="2:5" ht="21" customHeight="1" x14ac:dyDescent="0.2">
      <c r="B21" s="7" t="s">
        <v>12</v>
      </c>
      <c r="C21" s="16">
        <v>30000</v>
      </c>
      <c r="D21" s="17">
        <v>30000</v>
      </c>
      <c r="E21" s="18">
        <f>Шығындар[[#This Row],[Жоспар бойынша]]-Шығындар[[#This Row],[Нақты]]</f>
        <v>0</v>
      </c>
    </row>
    <row r="22" spans="2:5" ht="21" customHeight="1" x14ac:dyDescent="0.2">
      <c r="B22" s="7" t="s">
        <v>13</v>
      </c>
      <c r="C22" s="16">
        <v>5000</v>
      </c>
      <c r="D22" s="17">
        <v>5600</v>
      </c>
      <c r="E22" s="18">
        <f>Шығындар[[#This Row],[Жоспар бойынша]]-Шығындар[[#This Row],[Нақты]]</f>
        <v>-600</v>
      </c>
    </row>
    <row r="23" spans="2:5" ht="21" customHeight="1" x14ac:dyDescent="0.2">
      <c r="B23" s="7" t="s">
        <v>14</v>
      </c>
      <c r="C23" s="16">
        <v>760</v>
      </c>
      <c r="D23" s="17">
        <v>760</v>
      </c>
      <c r="E23" s="18">
        <f>Шығындар[[#This Row],[Жоспар бойынша]]-Шығындар[[#This Row],[Нақты]]</f>
        <v>0</v>
      </c>
    </row>
    <row r="24" spans="2:5" ht="21" customHeight="1" x14ac:dyDescent="0.2">
      <c r="B24" s="7" t="s">
        <v>15</v>
      </c>
      <c r="C24" s="16">
        <v>1300</v>
      </c>
      <c r="D24" s="17">
        <v>1560</v>
      </c>
      <c r="E24" s="18">
        <f>Шығындар[[#This Row],[Жоспар бойынша]]-Шығындар[[#This Row],[Нақты]]</f>
        <v>-260</v>
      </c>
    </row>
    <row r="25" spans="2:5" ht="21" customHeight="1" x14ac:dyDescent="0.2">
      <c r="B25" s="7" t="s">
        <v>16</v>
      </c>
      <c r="C25" s="16">
        <v>500</v>
      </c>
      <c r="D25" s="17">
        <v>420</v>
      </c>
      <c r="E25" s="18">
        <f>Шығындар[[#This Row],[Жоспар бойынша]]-Шығындар[[#This Row],[Нақты]]</f>
        <v>80</v>
      </c>
    </row>
    <row r="26" spans="2:5" ht="21" customHeight="1" x14ac:dyDescent="0.2">
      <c r="B26" s="7" t="s">
        <v>17</v>
      </c>
      <c r="C26" s="16">
        <v>1500</v>
      </c>
      <c r="D26" s="17">
        <v>1660</v>
      </c>
      <c r="E26" s="18">
        <f>Шығындар[[#This Row],[Жоспар бойынша]]-Шығындар[[#This Row],[Нақты]]</f>
        <v>-160</v>
      </c>
    </row>
    <row r="27" spans="2:5" ht="21" customHeight="1" x14ac:dyDescent="0.2">
      <c r="B27" s="7" t="s">
        <v>18</v>
      </c>
      <c r="C27" s="16">
        <v>1200</v>
      </c>
      <c r="D27" s="17">
        <v>1200</v>
      </c>
      <c r="E27" s="18">
        <f>Шығындар[[#This Row],[Жоспар бойынша]]-Шығындар[[#This Row],[Нақты]]</f>
        <v>0</v>
      </c>
    </row>
    <row r="28" spans="2:5" ht="21" customHeight="1" x14ac:dyDescent="0.2">
      <c r="B28" s="7" t="s">
        <v>19</v>
      </c>
      <c r="C28" s="16">
        <v>0</v>
      </c>
      <c r="D28" s="17">
        <v>1200</v>
      </c>
      <c r="E28" s="18">
        <f>Шығындар[[#This Row],[Жоспар бойынша]]-Шығындар[[#This Row],[Нақты]]</f>
        <v>-1200</v>
      </c>
    </row>
    <row r="29" spans="2:5" ht="21" customHeight="1" x14ac:dyDescent="0.2">
      <c r="B29" s="7" t="s">
        <v>20</v>
      </c>
      <c r="C29" s="16">
        <v>3600</v>
      </c>
      <c r="D29" s="17">
        <v>3000</v>
      </c>
      <c r="E29" s="18">
        <f>Шығындар[[#This Row],[Жоспар бойынша]]-Шығындар[[#This Row],[Нақты]]</f>
        <v>600</v>
      </c>
    </row>
    <row r="30" spans="2:5" ht="21" customHeight="1" x14ac:dyDescent="0.2">
      <c r="B30" s="7" t="s">
        <v>21</v>
      </c>
      <c r="C30" s="16">
        <v>5000</v>
      </c>
      <c r="D30" s="17">
        <v>5000</v>
      </c>
      <c r="E30" s="18">
        <f>Шығындар[[#This Row],[Жоспар бойынша]]-Шығындар[[#This Row],[Нақты]]</f>
        <v>0</v>
      </c>
    </row>
    <row r="31" spans="2:5" ht="21" customHeight="1" x14ac:dyDescent="0.2">
      <c r="B31" s="7" t="s">
        <v>22</v>
      </c>
      <c r="C31" s="16">
        <v>1500</v>
      </c>
      <c r="D31" s="17">
        <v>1600</v>
      </c>
      <c r="E31" s="18">
        <f>Шығындар[[#This Row],[Жоспар бойынша]]-Шығындар[[#This Row],[Нақты]]</f>
        <v>-100</v>
      </c>
    </row>
    <row r="32" spans="2:5" ht="21" customHeight="1" x14ac:dyDescent="0.2">
      <c r="B32" s="7" t="s">
        <v>35</v>
      </c>
      <c r="C32" s="16">
        <v>5600</v>
      </c>
      <c r="D32" s="17">
        <v>5200</v>
      </c>
      <c r="E32" s="18">
        <f>Шығындар[[#This Row],[Жоспар бойынша]]-Шығындар[[#This Row],[Нақты]]</f>
        <v>400</v>
      </c>
    </row>
    <row r="33" spans="2:5" ht="21" customHeight="1" x14ac:dyDescent="0.2">
      <c r="B33" s="7" t="s">
        <v>23</v>
      </c>
      <c r="C33" s="16">
        <v>1500</v>
      </c>
      <c r="D33" s="17">
        <v>1300</v>
      </c>
      <c r="E33" s="18">
        <f>Шығындар[[#This Row],[Жоспар бойынша]]-Шығындар[[#This Row],[Нақты]]</f>
        <v>200</v>
      </c>
    </row>
    <row r="34" spans="2:5" ht="21" customHeight="1" x14ac:dyDescent="0.2">
      <c r="B34" s="7" t="s">
        <v>24</v>
      </c>
      <c r="C34" s="16">
        <v>5100</v>
      </c>
      <c r="D34" s="17">
        <v>5100</v>
      </c>
      <c r="E34" s="18">
        <f>Шығындар[[#This Row],[Жоспар бойынша]]-Шығындар[[#This Row],[Нақты]]</f>
        <v>0</v>
      </c>
    </row>
    <row r="35" spans="2:5" ht="21" customHeight="1" x14ac:dyDescent="0.2">
      <c r="B35" s="7" t="s">
        <v>25</v>
      </c>
      <c r="C35" s="16">
        <v>2000</v>
      </c>
      <c r="D35" s="17">
        <v>2000</v>
      </c>
      <c r="E35" s="18">
        <f>Шығындар[[#This Row],[Жоспар бойынша]]-Шығындар[[#This Row],[Нақты]]</f>
        <v>0</v>
      </c>
    </row>
    <row r="36" spans="2:5" ht="21" customHeight="1" x14ac:dyDescent="0.2">
      <c r="B36" s="7" t="s">
        <v>26</v>
      </c>
      <c r="C36" s="16">
        <v>0</v>
      </c>
      <c r="D36" s="17">
        <v>0</v>
      </c>
      <c r="E36" s="18">
        <f>Шығындар[[#This Row],[Жоспар бойынша]]-Шығындар[[#This Row],[Нақты]]</f>
        <v>0</v>
      </c>
    </row>
    <row r="37" spans="2:5" ht="21" customHeight="1" x14ac:dyDescent="0.2">
      <c r="B37" s="7" t="s">
        <v>27</v>
      </c>
      <c r="C37" s="16">
        <v>0</v>
      </c>
      <c r="D37" s="17">
        <v>0</v>
      </c>
      <c r="E37" s="18">
        <f>Шығындар[[#This Row],[Жоспар бойынша]]-Шығындар[[#This Row],[Нақты]]</f>
        <v>0</v>
      </c>
    </row>
    <row r="38" spans="2:5" ht="21" customHeight="1" x14ac:dyDescent="0.2">
      <c r="B38" s="7" t="s">
        <v>28</v>
      </c>
      <c r="C38" s="16">
        <v>3000</v>
      </c>
      <c r="D38" s="17">
        <v>3000</v>
      </c>
      <c r="E38" s="18">
        <f>Шығындар[[#This Row],[Жоспар бойынша]]-Шығындар[[#This Row],[Нақты]]</f>
        <v>0</v>
      </c>
    </row>
    <row r="39" spans="2:5" ht="21" customHeight="1" x14ac:dyDescent="0.2">
      <c r="B39" s="7" t="s">
        <v>34</v>
      </c>
      <c r="C39" s="16">
        <v>4500</v>
      </c>
      <c r="D39" s="17">
        <v>4500</v>
      </c>
      <c r="E39" s="18">
        <f>Шығындар[[#This Row],[Жоспар бойынша]]-Шығындар[[#This Row],[Нақты]]</f>
        <v>0</v>
      </c>
    </row>
    <row r="40" spans="2:5" ht="21" customHeight="1" x14ac:dyDescent="0.2">
      <c r="B40" s="7" t="s">
        <v>29</v>
      </c>
      <c r="C40" s="16">
        <v>0</v>
      </c>
      <c r="D40" s="17">
        <v>0</v>
      </c>
      <c r="E40" s="18">
        <f>Шығындар[[#This Row],[Жоспар бойынша]]-Шығындар[[#This Row],[Нақты]]</f>
        <v>0</v>
      </c>
    </row>
    <row r="41" spans="2:5" ht="21" customHeight="1" x14ac:dyDescent="0.2">
      <c r="B41" s="7" t="s">
        <v>30</v>
      </c>
      <c r="C41" s="19">
        <f>SUBTOTAL(109,Шығындар[Жоспар бойынша])</f>
        <v>72060</v>
      </c>
      <c r="D41" s="20">
        <f>SUBTOTAL(109,Шығындар[Нақты])</f>
        <v>73100</v>
      </c>
      <c r="E41" s="21">
        <f>SUBTOTAL(109,Шығындар[Ауытқушылық])</f>
        <v>-1040</v>
      </c>
    </row>
  </sheetData>
  <printOptions horizontalCentered="1"/>
  <pageMargins left="0.3" right="0.3" top="0.4" bottom="0.75" header="0.3" footer="0.3"/>
  <pageSetup paperSize="9" scale="99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Отбасы бюджеті</vt:lpstr>
      <vt:lpstr>'Отбасы бюджеті'!Басыпшығару_тақырыптары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2014-07-29T20:19:35Z</cp:lastPrinted>
  <dcterms:created xsi:type="dcterms:W3CDTF">2014-07-29T20:18:36Z</dcterms:created>
  <dcterms:modified xsi:type="dcterms:W3CDTF">2015-11-06T11:46:46Z</dcterms:modified>
</cp:coreProperties>
</file>