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LQA\KKZ\target\"/>
    </mc:Choice>
  </mc:AlternateContent>
  <bookViews>
    <workbookView xWindow="0" yWindow="0" windowWidth="23640" windowHeight="12690"/>
  </bookViews>
  <sheets>
    <sheet name="Жанармай шығынын бақылау құралы" sheetId="1" r:id="rId1"/>
  </sheets>
  <definedNames>
    <definedName name="Басыпшығару_Бөлігі" localSheetId="0">'Жанармай шығынын бақылау құралы'!$B:$I</definedName>
    <definedName name="Басыпшығару_тақырыптары" localSheetId="0">'Жанармай шығынын бақылау құралы'!$8:$8</definedName>
    <definedName name="ЖолМиля">'Жанармай шығынын бақылау құралы'!$H$4</definedName>
    <definedName name="ОдометрБастау">'Жанармай шығынын бақылау құралы'!$C$4</definedName>
    <definedName name="Орташа_л_100км">'Жанармай шығынын бақылау құралы'!$E$5</definedName>
    <definedName name="ОрташаҚұнКм">'Жанармай шығынын бақылау құралы'!$F$5</definedName>
    <definedName name="ОрташаҚұнЛитр">'Жанармай шығынын бақылау құралы'!$D$5</definedName>
    <definedName name="ОрташаҚұны">'Жанармай шығынын бақылау құралы'!$C$5</definedName>
    <definedName name="ОрташаЛитр">'Жанармай шығынын бақылау құралы'!$B$5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18" i="1" l="1"/>
  <c r="H17" i="1"/>
  <c r="C5" i="1" l="1"/>
  <c r="B5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9" i="1"/>
  <c r="F5" i="1" l="1"/>
  <c r="D5" i="1"/>
  <c r="H5" i="1" l="1"/>
</calcChain>
</file>

<file path=xl/comments1.xml><?xml version="1.0" encoding="utf-8"?>
<comments xmlns="http://schemas.openxmlformats.org/spreadsheetml/2006/main">
  <authors>
    <author xml:space="preserve">    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 xml:space="preserve">Жанармай және мильдік қашықтықты бақылау құралы: </t>
        </r>
        <r>
          <rPr>
            <sz val="9"/>
            <color indexed="81"/>
            <rFont val="Tahoma"/>
            <family val="2"/>
          </rPr>
          <t>Құнын бағалау үшін келесі саяхатыңыздың жалпы миля санын енгізіңіз.</t>
        </r>
      </text>
    </comment>
  </commentList>
</comments>
</file>

<file path=xl/sharedStrings.xml><?xml version="1.0" encoding="utf-8"?>
<sst xmlns="http://schemas.openxmlformats.org/spreadsheetml/2006/main" count="23" uniqueCount="17">
  <si>
    <t xml:space="preserve"> </t>
  </si>
  <si>
    <t>Орта мәні</t>
  </si>
  <si>
    <t>Жүрісті бағалау құралы</t>
  </si>
  <si>
    <t>Құн</t>
  </si>
  <si>
    <t>Жүрістің құны:</t>
  </si>
  <si>
    <t>Күн</t>
  </si>
  <si>
    <t>Литр</t>
  </si>
  <si>
    <t>Құн/литр</t>
  </si>
  <si>
    <t>Құн/км</t>
  </si>
  <si>
    <t>Жүріс км:</t>
  </si>
  <si>
    <t>Жалпы литр</t>
  </si>
  <si>
    <t>л/100 км</t>
  </si>
  <si>
    <t>км/литр</t>
  </si>
  <si>
    <t>Жанармай шығынын бақылау құралы</t>
  </si>
  <si>
    <t>Әр жанармай алған уақытта жүріс есептеуішін қалпына келтіруді ұмытпаңыз!</t>
  </si>
  <si>
    <t>Жүріс есептеуіші</t>
  </si>
  <si>
    <t>Жалпы жанармай қүны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</si>
</sst>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164" formatCode="&quot;$&quot;#,##0.00"/>
    <numFmt numFmtId="165" formatCode="0.0"/>
    <numFmt numFmtId="166" formatCode="&quot;$&quot;#,##0"/>
    <numFmt numFmtId="167" formatCode="&quot;₸&quot;#,##0"/>
    <numFmt numFmtId="168" formatCode="&quot;₸&quot;#,##0.00"/>
  </numFmts>
  <fonts count="14" x14ac:knownFonts="1">
    <font>
      <sz val="1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22"/>
      <color theme="1" tint="0.249977111117893"/>
      <name val="Calibri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color theme="1" tint="0.249977111117893"/>
      <name val="Calibri"/>
      <family val="2"/>
      <scheme val="major"/>
    </font>
    <font>
      <b/>
      <sz val="11"/>
      <color theme="0" tint="-0.34998626667073579"/>
      <name val="Calibri"/>
      <family val="2"/>
      <scheme val="major"/>
    </font>
    <font>
      <b/>
      <sz val="26"/>
      <color theme="1" tint="0.249977111117893"/>
      <name val="Calibri"/>
      <family val="2"/>
      <scheme val="maj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medium">
        <color theme="1" tint="0.14996795556505021"/>
      </right>
      <top/>
      <bottom/>
      <diagonal/>
    </border>
    <border>
      <left style="thick">
        <color theme="1" tint="0.14993743705557422"/>
      </left>
      <right/>
      <top/>
      <bottom/>
      <diagonal/>
    </border>
    <border>
      <left/>
      <right/>
      <top style="thick">
        <color theme="1" tint="0.14993743705557422"/>
      </top>
      <bottom/>
      <diagonal/>
    </border>
    <border>
      <left style="thick">
        <color theme="1" tint="0.14993743705557422"/>
      </left>
      <right/>
      <top style="thick">
        <color theme="1" tint="0.14993743705557422"/>
      </top>
      <bottom/>
      <diagonal/>
    </border>
    <border>
      <left/>
      <right style="thick">
        <color theme="1" tint="0.14993743705557422"/>
      </right>
      <top/>
      <bottom/>
      <diagonal/>
    </border>
    <border>
      <left/>
      <right style="thick">
        <color theme="1" tint="0.14990691854609822"/>
      </right>
      <top style="thick">
        <color theme="1" tint="0.14993743705557422"/>
      </top>
      <bottom/>
      <diagonal/>
    </border>
    <border>
      <left/>
      <right style="thick">
        <color theme="1" tint="0.14990691854609822"/>
      </right>
      <top/>
      <bottom/>
      <diagonal/>
    </border>
  </borders>
  <cellStyleXfs count="4">
    <xf numFmtId="0" fontId="0" fillId="5" borderId="0">
      <alignment vertical="center"/>
    </xf>
    <xf numFmtId="0" fontId="4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5" borderId="0" xfId="0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indent="1"/>
    </xf>
    <xf numFmtId="165" fontId="0" fillId="5" borderId="0" xfId="0" applyNumberFormat="1" applyFont="1" applyFill="1" applyBorder="1" applyAlignment="1">
      <alignment horizontal="right" vertical="center" indent="2"/>
    </xf>
    <xf numFmtId="0" fontId="0" fillId="5" borderId="0" xfId="0" applyNumberFormat="1" applyFont="1" applyFill="1" applyBorder="1" applyAlignment="1">
      <alignment horizontal="right" vertical="center" indent="2"/>
    </xf>
    <xf numFmtId="0" fontId="0" fillId="4" borderId="0" xfId="0" applyFill="1" applyAlignment="1">
      <alignment horizontal="right" indent="2"/>
    </xf>
    <xf numFmtId="0" fontId="1" fillId="3" borderId="0" xfId="0" applyFont="1" applyFill="1" applyAlignment="1">
      <alignment horizontal="right" vertical="center" indent="2"/>
    </xf>
    <xf numFmtId="0" fontId="0" fillId="2" borderId="0" xfId="0" applyFill="1" applyAlignment="1">
      <alignment horizontal="right" indent="2"/>
    </xf>
    <xf numFmtId="0" fontId="5" fillId="2" borderId="0" xfId="3" applyFont="1" applyFill="1" applyAlignment="1">
      <alignment horizontal="center"/>
    </xf>
    <xf numFmtId="0" fontId="0" fillId="4" borderId="0" xfId="0" applyFill="1" applyBorder="1">
      <alignment vertical="center"/>
    </xf>
    <xf numFmtId="0" fontId="0" fillId="5" borderId="0" xfId="0" applyFont="1" applyFill="1" applyBorder="1" applyAlignment="1">
      <alignment horizontal="right" vertical="center" indent="2"/>
    </xf>
    <xf numFmtId="165" fontId="0" fillId="4" borderId="0" xfId="0" applyNumberFormat="1" applyFill="1" applyAlignment="1">
      <alignment horizontal="right" indent="2"/>
    </xf>
    <xf numFmtId="165" fontId="0" fillId="4" borderId="0" xfId="0" applyNumberFormat="1" applyFill="1">
      <alignment vertical="center"/>
    </xf>
    <xf numFmtId="165" fontId="1" fillId="3" borderId="0" xfId="0" applyNumberFormat="1" applyFont="1" applyFill="1" applyAlignment="1">
      <alignment horizontal="right" vertical="center" indent="2"/>
    </xf>
    <xf numFmtId="165" fontId="5" fillId="6" borderId="0" xfId="3" applyNumberFormat="1" applyFont="1" applyFill="1" applyAlignment="1">
      <alignment horizontal="center"/>
    </xf>
    <xf numFmtId="165" fontId="0" fillId="6" borderId="0" xfId="0" applyNumberFormat="1" applyFill="1" applyAlignment="1">
      <alignment horizontal="right" indent="2"/>
    </xf>
    <xf numFmtId="164" fontId="0" fillId="4" borderId="0" xfId="0" applyNumberFormat="1" applyFill="1" applyAlignment="1">
      <alignment horizontal="right" indent="2"/>
    </xf>
    <xf numFmtId="164" fontId="0" fillId="4" borderId="0" xfId="0" applyNumberFormat="1" applyFill="1">
      <alignment vertical="center"/>
    </xf>
    <xf numFmtId="164" fontId="1" fillId="3" borderId="0" xfId="0" applyNumberFormat="1" applyFont="1" applyFill="1" applyAlignment="1">
      <alignment horizontal="right" vertical="center" indent="2"/>
    </xf>
    <xf numFmtId="164" fontId="5" fillId="6" borderId="0" xfId="3" applyNumberFormat="1" applyFont="1" applyFill="1" applyAlignment="1">
      <alignment horizontal="center"/>
    </xf>
    <xf numFmtId="164" fontId="0" fillId="6" borderId="0" xfId="0" applyNumberFormat="1" applyFill="1" applyAlignment="1">
      <alignment horizontal="right" indent="2"/>
    </xf>
    <xf numFmtId="164" fontId="1" fillId="3" borderId="0" xfId="0" applyNumberFormat="1" applyFont="1" applyFill="1" applyBorder="1" applyAlignment="1">
      <alignment horizontal="right" vertical="center" indent="2"/>
    </xf>
    <xf numFmtId="164" fontId="5" fillId="2" borderId="0" xfId="3" applyNumberFormat="1" applyFont="1" applyFill="1" applyAlignment="1">
      <alignment horizontal="center"/>
    </xf>
    <xf numFmtId="164" fontId="0" fillId="2" borderId="0" xfId="0" applyNumberFormat="1" applyFill="1" applyAlignment="1">
      <alignment horizontal="right" indent="2"/>
    </xf>
    <xf numFmtId="164" fontId="1" fillId="3" borderId="0" xfId="0" applyNumberFormat="1" applyFont="1" applyFill="1" applyBorder="1" applyAlignment="1">
      <alignment horizontal="right" indent="2"/>
    </xf>
    <xf numFmtId="164" fontId="3" fillId="7" borderId="0" xfId="0" applyNumberFormat="1" applyFont="1" applyFill="1" applyBorder="1" applyAlignment="1">
      <alignment horizontal="right" vertical="top" indent="2"/>
    </xf>
    <xf numFmtId="165" fontId="0" fillId="4" borderId="0" xfId="0" applyNumberFormat="1" applyFill="1" applyAlignment="1">
      <alignment horizontal="right" vertical="center" indent="2"/>
    </xf>
    <xf numFmtId="165" fontId="2" fillId="7" borderId="1" xfId="0" applyNumberFormat="1" applyFont="1" applyFill="1" applyBorder="1" applyAlignment="1">
      <alignment horizontal="right" vertical="center" indent="2"/>
    </xf>
    <xf numFmtId="165" fontId="5" fillId="7" borderId="1" xfId="3" applyNumberFormat="1" applyFill="1" applyBorder="1" applyAlignment="1">
      <alignment horizontal="left" vertical="center" indent="2"/>
    </xf>
    <xf numFmtId="0" fontId="12" fillId="6" borderId="0" xfId="0" applyNumberFormat="1" applyFont="1" applyFill="1" applyBorder="1" applyAlignment="1">
      <alignment horizontal="right" indent="2"/>
    </xf>
    <xf numFmtId="14" fontId="0" fillId="5" borderId="0" xfId="0" applyNumberFormat="1" applyFont="1" applyFill="1" applyBorder="1" applyAlignment="1">
      <alignment horizontal="right" vertical="center" indent="2"/>
    </xf>
    <xf numFmtId="0" fontId="13" fillId="5" borderId="0" xfId="0" applyFont="1" applyFill="1" applyBorder="1" applyAlignment="1">
      <alignment horizontal="left" vertical="center" indent="1"/>
    </xf>
    <xf numFmtId="165" fontId="13" fillId="5" borderId="0" xfId="0" applyNumberFormat="1" applyFont="1" applyFill="1" applyBorder="1" applyAlignment="1">
      <alignment horizontal="right" vertical="center" indent="2"/>
    </xf>
    <xf numFmtId="0" fontId="13" fillId="5" borderId="0" xfId="0" applyFont="1" applyFill="1" applyBorder="1" applyAlignment="1">
      <alignment horizontal="right" vertical="center" indent="2"/>
    </xf>
    <xf numFmtId="164" fontId="13" fillId="5" borderId="0" xfId="0" applyNumberFormat="1" applyFont="1" applyFill="1" applyBorder="1" applyAlignment="1">
      <alignment horizontal="right" vertical="center" indent="2"/>
    </xf>
    <xf numFmtId="165" fontId="6" fillId="3" borderId="1" xfId="2" applyNumberFormat="1" applyFill="1" applyBorder="1" applyAlignment="1">
      <alignment horizontal="left" vertical="center" indent="2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6" fillId="3" borderId="3" xfId="2" applyFill="1" applyBorder="1" applyAlignment="1">
      <alignment horizontal="left" vertical="center" indent="1"/>
    </xf>
    <xf numFmtId="0" fontId="5" fillId="2" borderId="3" xfId="3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0" fillId="4" borderId="4" xfId="0" applyFill="1" applyBorder="1">
      <alignment vertical="center"/>
    </xf>
    <xf numFmtId="0" fontId="4" fillId="4" borderId="5" xfId="1" applyFill="1" applyBorder="1" applyAlignment="1">
      <alignment horizontal="left" indent="1"/>
    </xf>
    <xf numFmtId="165" fontId="0" fillId="4" borderId="4" xfId="0" applyNumberFormat="1" applyFill="1" applyBorder="1" applyAlignment="1">
      <alignment horizontal="right" indent="2"/>
    </xf>
    <xf numFmtId="0" fontId="0" fillId="4" borderId="4" xfId="0" applyFill="1" applyBorder="1" applyAlignment="1">
      <alignment horizontal="right" indent="2"/>
    </xf>
    <xf numFmtId="164" fontId="0" fillId="4" borderId="4" xfId="0" applyNumberFormat="1" applyFill="1" applyBorder="1" applyAlignment="1">
      <alignment horizontal="right" indent="2"/>
    </xf>
    <xf numFmtId="165" fontId="0" fillId="4" borderId="4" xfId="0" applyNumberFormat="1" applyFill="1" applyBorder="1" applyAlignment="1">
      <alignment horizontal="right" vertical="center" indent="2"/>
    </xf>
    <xf numFmtId="164" fontId="0" fillId="4" borderId="4" xfId="0" applyNumberFormat="1" applyFill="1" applyBorder="1">
      <alignment vertical="center"/>
    </xf>
    <xf numFmtId="0" fontId="13" fillId="5" borderId="6" xfId="0" applyFont="1" applyFill="1" applyBorder="1">
      <alignment vertical="center"/>
    </xf>
    <xf numFmtId="0" fontId="0" fillId="5" borderId="6" xfId="0" applyFont="1" applyFill="1" applyBorder="1" applyAlignment="1">
      <alignment vertical="center"/>
    </xf>
    <xf numFmtId="0" fontId="0" fillId="4" borderId="7" xfId="0" applyFill="1" applyBorder="1">
      <alignment vertical="center"/>
    </xf>
    <xf numFmtId="0" fontId="11" fillId="4" borderId="8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indent="2"/>
    </xf>
    <xf numFmtId="0" fontId="7" fillId="8" borderId="8" xfId="0" applyFont="1" applyFill="1" applyBorder="1" applyAlignment="1">
      <alignment horizontal="right" indent="2"/>
    </xf>
    <xf numFmtId="5" fontId="7" fillId="7" borderId="8" xfId="0" applyNumberFormat="1" applyFont="1" applyFill="1" applyBorder="1" applyAlignment="1">
      <alignment horizontal="right" indent="1"/>
    </xf>
    <xf numFmtId="166" fontId="3" fillId="7" borderId="8" xfId="0" applyNumberFormat="1" applyFont="1" applyFill="1" applyBorder="1" applyAlignment="1">
      <alignment horizontal="right" vertical="top" indent="2"/>
    </xf>
    <xf numFmtId="0" fontId="0" fillId="4" borderId="8" xfId="0" applyFill="1" applyBorder="1">
      <alignment vertical="center"/>
    </xf>
    <xf numFmtId="2" fontId="10" fillId="6" borderId="0" xfId="0" applyNumberFormat="1" applyFont="1" applyFill="1" applyAlignment="1">
      <alignment horizontal="center" vertical="center"/>
    </xf>
    <xf numFmtId="167" fontId="10" fillId="6" borderId="0" xfId="0" applyNumberFormat="1" applyFont="1" applyFill="1" applyAlignment="1">
      <alignment horizontal="center" vertical="center"/>
    </xf>
    <xf numFmtId="167" fontId="10" fillId="2" borderId="0" xfId="0" applyNumberFormat="1" applyFont="1" applyFill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167" fontId="12" fillId="7" borderId="0" xfId="0" applyNumberFormat="1" applyFont="1" applyFill="1" applyBorder="1" applyAlignment="1">
      <alignment horizontal="right" indent="1"/>
    </xf>
    <xf numFmtId="168" fontId="0" fillId="5" borderId="0" xfId="0" applyNumberFormat="1" applyFont="1" applyFill="1" applyBorder="1" applyAlignment="1">
      <alignment horizontal="right" vertical="center" indent="2"/>
    </xf>
  </cellXfs>
  <cellStyles count="4">
    <cellStyle name="1-тақырып" xfId="2" builtinId="16" customBuiltin="1"/>
    <cellStyle name="2-тақырып" xfId="3" builtinId="17" customBuiltin="1"/>
    <cellStyle name="Қалыпты" xfId="0" builtinId="0" customBuiltin="1"/>
    <cellStyle name="Тақырып" xfId="1" builtinId="15" customBuiltin="1"/>
  </cellStyles>
  <dxfs count="22">
    <dxf>
      <font>
        <b/>
        <i/>
        <strike/>
        <condense/>
        <extend/>
        <outline/>
        <shadow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/>
        <bottom/>
      </border>
    </dxf>
    <dxf>
      <alignment vertical="center" textRotation="0" wrapText="0" indent="0" justifyLastLine="0" shrinkToFit="0" readingOrder="0"/>
      <border diagonalUp="0" diagonalDown="0">
        <left/>
        <right style="thick">
          <color theme="1" tint="0.14993743705557422"/>
        </right>
        <top/>
        <bottom/>
        <vertical/>
        <horizontal/>
      </border>
    </dxf>
    <dxf>
      <numFmt numFmtId="168" formatCode="&quot;₸&quot;#,##0.00"/>
      <alignment horizontal="right" vertical="center" textRotation="0" wrapText="0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0"/>
        <name val="Calibri"/>
        <scheme val="minor"/>
      </font>
      <numFmt numFmtId="165" formatCode="0.0"/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"/>
      <alignment horizontal="right" vertical="center" textRotation="0" wrapText="0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0"/>
        <name val="Calibri"/>
        <scheme val="minor"/>
      </font>
      <numFmt numFmtId="164" formatCode="&quot;$&quot;#,##0.00"/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₸&quot;#,##0.00"/>
      <alignment horizontal="right" vertical="center" textRotation="0" wrapText="0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0"/>
        <name val="Calibri"/>
        <scheme val="minor"/>
      </font>
      <numFmt numFmtId="164" formatCode="&quot;$&quot;#,##0.00"/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₸&quot;#,##0.00"/>
      <alignment horizontal="right" vertical="center" textRotation="0" wrapText="0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0"/>
        <name val="Calibri"/>
        <scheme val="minor"/>
      </font>
      <numFmt numFmtId="165" formatCode="0.0"/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0"/>
        <name val="Calibri"/>
        <scheme val="minor"/>
      </font>
    </dxf>
    <dxf>
      <font>
        <color theme="1" tint="0.14996795556505021"/>
      </font>
      <fill>
        <patternFill>
          <bgColor theme="2" tint="-4.9989318521683403E-2"/>
        </patternFill>
      </fill>
    </dxf>
    <dxf>
      <font>
        <color theme="1" tint="0.1499679555650502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</border>
    </dxf>
    <dxf>
      <font>
        <color theme="1" tint="0.14996795556505021"/>
      </font>
      <border>
        <left style="thick">
          <color theme="1" tint="0.24994659260841701"/>
        </left>
        <right style="thick">
          <color theme="1" tint="0.24994659260841701"/>
        </right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PivotStyle="PivotStyleLight16">
    <tableStyle name="Жанармай және мильдік қашықтықты бақылау құралы" pivot="0" count="5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Жанармай және мильдік қашықтықты бақылау құралы" displayName="БензинШығынынҚадағалау" ref="B8:I40" headerRowDxfId="16" dataDxfId="15">
  <autoFilter ref="B8:I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Күн" totalsRowLabel="Орта мәні" dataDxfId="14" totalsRowDxfId="13"/>
    <tableColumn id="2" name="Жүріс есептеуіші" totalsRowFunction="average" dataDxfId="12" totalsRowDxfId="11"/>
    <tableColumn id="8" name="Жалпы литр" totalsRowFunction="average" dataDxfId="10" totalsRowDxfId="9"/>
    <tableColumn id="3" name="Жалпы жанармай қүны" totalsRowFunction="average" dataDxfId="8" totalsRowDxfId="7"/>
    <tableColumn id="9" name="Құн/литр" totalsRowFunction="average" dataDxfId="6" totalsRowDxfId="5">
      <calculatedColumnFormula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calculatedColumnFormula>
    </tableColumn>
    <tableColumn id="7" name="км/литр" totalsRowFunction="average" dataDxfId="4" totalsRowDxfId="3">
      <calculatedColumnFormula>IFERROR(БензинШығынынҚадағалау[[#This Row],[Жүріс есептеуіші]]/БензинШығынынҚадағалау[[#This Row],[Жалпы литр]],"")</calculatedColumnFormula>
    </tableColumn>
    <tableColumn id="4" name="Құн/км" totalsRowFunction="average" dataDxfId="2">
      <calculatedColumnFormula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calculatedColumnFormula>
    </tableColumn>
    <tableColumn id="5" name=" " dataDxfId="1" totalsRowDxfId="0"/>
  </tableColumns>
  <tableStyleInfo name="Жанармай және мильдік қашықтықты бақылау құралы" showFirstColumn="0" showLastColumn="0" showRowStripes="1" showColumnStripes="0"/>
  <extLst>
    <ext xmlns:x14="http://schemas.microsoft.com/office/spreadsheetml/2009/9/main" uri="{504A1905-F514-4f6f-8877-14C23A59335A}">
      <x14:table altText="Жанармай және мильдік қашықтық журналы" altTextSummary="Күн, жүрісті есептегіш, жалпы галлон, құн/галлон (есептелген), миля/галлон (есептелген) және құн/миля (есептелген) секілді жанармай мен мильдік қашықтық мәліметтерінің тізімі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40"/>
  <sheetViews>
    <sheetView showGridLines="0" tabSelected="1" zoomScaleNormal="100" workbookViewId="0"/>
  </sheetViews>
  <sheetFormatPr defaultRowHeight="20.25" customHeight="1" x14ac:dyDescent="0.2"/>
  <cols>
    <col min="1" max="1" width="2.7109375" style="1" customWidth="1"/>
    <col min="2" max="2" width="26.7109375" style="2" customWidth="1"/>
    <col min="3" max="3" width="26.7109375" style="11" customWidth="1"/>
    <col min="4" max="4" width="26.7109375" style="5" customWidth="1"/>
    <col min="5" max="6" width="26.7109375" style="16" customWidth="1"/>
    <col min="7" max="7" width="30" style="26" customWidth="1"/>
    <col min="8" max="8" width="19.140625" style="16" customWidth="1"/>
    <col min="9" max="9" width="1.5703125" style="1" customWidth="1"/>
    <col min="10" max="10" width="2.42578125" style="1" customWidth="1"/>
    <col min="11" max="16384" width="9.140625" style="1"/>
  </cols>
  <sheetData>
    <row r="1" spans="1:10" ht="61.5" customHeight="1" thickTop="1" x14ac:dyDescent="0.7">
      <c r="A1" s="43"/>
      <c r="B1" s="44" t="s">
        <v>13</v>
      </c>
      <c r="C1" s="45"/>
      <c r="D1" s="46"/>
      <c r="E1" s="47"/>
      <c r="F1" s="47"/>
      <c r="G1" s="48"/>
      <c r="H1" s="49"/>
      <c r="I1" s="52"/>
    </row>
    <row r="2" spans="1:10" ht="20.25" customHeight="1" x14ac:dyDescent="0.2">
      <c r="A2" s="9"/>
      <c r="B2" s="37"/>
      <c r="C2" s="12"/>
      <c r="D2" s="1"/>
      <c r="E2" s="17"/>
      <c r="F2" s="17"/>
      <c r="I2" s="53" t="s">
        <v>14</v>
      </c>
      <c r="J2" s="1" t="s">
        <v>0</v>
      </c>
    </row>
    <row r="3" spans="1:10" ht="23.25" customHeight="1" x14ac:dyDescent="0.35">
      <c r="A3" s="9"/>
      <c r="B3" s="38" t="s">
        <v>1</v>
      </c>
      <c r="C3" s="13"/>
      <c r="D3" s="6"/>
      <c r="E3" s="18"/>
      <c r="F3" s="21"/>
      <c r="G3" s="35" t="s">
        <v>2</v>
      </c>
      <c r="H3" s="24"/>
      <c r="I3" s="54"/>
      <c r="J3" s="1" t="s">
        <v>0</v>
      </c>
    </row>
    <row r="4" spans="1:10" ht="30.75" customHeight="1" x14ac:dyDescent="0.5">
      <c r="A4" s="9"/>
      <c r="B4" s="39" t="s">
        <v>6</v>
      </c>
      <c r="C4" s="14" t="s">
        <v>3</v>
      </c>
      <c r="D4" s="8" t="s">
        <v>7</v>
      </c>
      <c r="E4" s="19" t="s">
        <v>11</v>
      </c>
      <c r="F4" s="22" t="s">
        <v>8</v>
      </c>
      <c r="G4" s="28" t="s">
        <v>9</v>
      </c>
      <c r="H4" s="29">
        <v>380</v>
      </c>
      <c r="I4" s="55"/>
      <c r="J4" s="1" t="s">
        <v>0</v>
      </c>
    </row>
    <row r="5" spans="1:10" ht="37.5" customHeight="1" x14ac:dyDescent="0.5">
      <c r="A5" s="9"/>
      <c r="B5" s="40">
        <f>AVERAGE(БензинШығынынҚадағалау[Жалпы литр])</f>
        <v>10</v>
      </c>
      <c r="C5" s="60">
        <f>AVERAGE(БензинШығынынҚадағалау[Жалпы жанармай қүны])</f>
        <v>1088.5433333333333</v>
      </c>
      <c r="D5" s="61">
        <f>AVERAGE(БензинШығынынҚадағалау[Құн/литр])</f>
        <v>108.65833333333335</v>
      </c>
      <c r="E5" s="59">
        <f>(100/AVERAGE(БензинШығынынҚадағалау[км/литр]))</f>
        <v>4.7682119205298008</v>
      </c>
      <c r="F5" s="62">
        <f>AVERAGE(БензинШығынынҚадағалау[Құн/км])</f>
        <v>5.2313374347506985</v>
      </c>
      <c r="G5" s="28" t="s">
        <v>4</v>
      </c>
      <c r="H5" s="63">
        <f>IF(ОрташаҚұнКм&lt;&gt;"",(ЖолМиля/AVERAGE(БензинШығынынҚадағалау[км/литр]))*ОрташаҚұнЛитр,"")</f>
        <v>1968.8026490066225</v>
      </c>
      <c r="I5" s="56"/>
    </row>
    <row r="6" spans="1:10" ht="14.25" customHeight="1" x14ac:dyDescent="0.2">
      <c r="A6" s="9"/>
      <c r="B6" s="41"/>
      <c r="C6" s="15"/>
      <c r="D6" s="7"/>
      <c r="E6" s="20"/>
      <c r="F6" s="23"/>
      <c r="G6" s="27"/>
      <c r="H6" s="25"/>
      <c r="I6" s="57"/>
    </row>
    <row r="7" spans="1:10" ht="20.25" customHeight="1" x14ac:dyDescent="0.2">
      <c r="A7" s="9"/>
      <c r="B7" s="42"/>
      <c r="I7" s="58" t="s">
        <v>0</v>
      </c>
    </row>
    <row r="8" spans="1:10" ht="20.25" customHeight="1" x14ac:dyDescent="0.2">
      <c r="B8" s="31" t="s">
        <v>5</v>
      </c>
      <c r="C8" s="32" t="s">
        <v>15</v>
      </c>
      <c r="D8" s="33" t="s">
        <v>10</v>
      </c>
      <c r="E8" s="34" t="s">
        <v>16</v>
      </c>
      <c r="F8" s="34" t="s">
        <v>7</v>
      </c>
      <c r="G8" s="32" t="s">
        <v>12</v>
      </c>
      <c r="H8" s="34" t="s">
        <v>8</v>
      </c>
      <c r="I8" s="50" t="s">
        <v>0</v>
      </c>
    </row>
    <row r="9" spans="1:10" ht="20.25" customHeight="1" x14ac:dyDescent="0.2">
      <c r="A9" s="36"/>
      <c r="B9" s="30">
        <v>41395</v>
      </c>
      <c r="C9" s="3">
        <v>221</v>
      </c>
      <c r="D9" s="4">
        <v>10</v>
      </c>
      <c r="E9" s="64">
        <v>1084.3499999999999</v>
      </c>
      <c r="F9" s="64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>108.43499999999999</v>
      </c>
      <c r="G9" s="3">
        <f>IFERROR(БензинШығынынҚадағалау[[#This Row],[Жүріс есептеуіші]]/БензинШығынынҚадағалау[[#This Row],[Жалпы литр]],"")</f>
        <v>22.1</v>
      </c>
      <c r="H9" s="64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>4.9065610859728501</v>
      </c>
      <c r="I9" s="51"/>
    </row>
    <row r="10" spans="1:10" ht="20.25" customHeight="1" x14ac:dyDescent="0.2">
      <c r="A10" s="36"/>
      <c r="B10" s="30">
        <v>41404</v>
      </c>
      <c r="C10" s="3">
        <v>219.8</v>
      </c>
      <c r="D10" s="4">
        <v>12</v>
      </c>
      <c r="E10" s="64">
        <v>1322.88</v>
      </c>
      <c r="F10" s="64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>110.24000000000001</v>
      </c>
      <c r="G10" s="3">
        <f>IFERROR(БензинШығынынҚадағалау[[#This Row],[Жүріс есептеуіші]]/БензинШығынынҚадағалау[[#This Row],[Жалпы литр]],"")</f>
        <v>18.316666666666666</v>
      </c>
      <c r="H10" s="64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>6.0185623293903552</v>
      </c>
      <c r="I10" s="51"/>
    </row>
    <row r="11" spans="1:10" ht="20.25" customHeight="1" x14ac:dyDescent="0.2">
      <c r="A11" s="36"/>
      <c r="B11" s="30">
        <v>41409</v>
      </c>
      <c r="C11" s="3">
        <v>180</v>
      </c>
      <c r="D11" s="4">
        <v>8</v>
      </c>
      <c r="E11" s="64">
        <v>858.4</v>
      </c>
      <c r="F11" s="64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>107.3</v>
      </c>
      <c r="G11" s="3">
        <f>IFERROR(БензинШығынынҚадағалау[[#This Row],[Жүріс есептеуіші]]/БензинШығынынҚадағалау[[#This Row],[Жалпы литр]],"")</f>
        <v>22.5</v>
      </c>
      <c r="H11" s="64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>4.7688888888888892</v>
      </c>
      <c r="I11" s="51"/>
    </row>
    <row r="12" spans="1:10" ht="20.25" customHeight="1" x14ac:dyDescent="0.2">
      <c r="A12" s="36"/>
      <c r="B12" s="30"/>
      <c r="C12" s="3"/>
      <c r="D12" s="10"/>
      <c r="E12" s="64"/>
      <c r="F12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12" s="3" t="str">
        <f>IFERROR(БензинШығынынҚадағалау[[#This Row],[Жүріс есептеуіші]]/БензинШығынынҚадағалау[[#This Row],[Жалпы литр]],"")</f>
        <v/>
      </c>
      <c r="H12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12" s="51"/>
    </row>
    <row r="13" spans="1:10" ht="20.25" customHeight="1" x14ac:dyDescent="0.2">
      <c r="A13" s="36"/>
      <c r="B13" s="30"/>
      <c r="C13" s="3"/>
      <c r="D13" s="10"/>
      <c r="E13" s="64"/>
      <c r="F13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13" s="3" t="str">
        <f>IFERROR(БензинШығынынҚадағалау[[#This Row],[Жүріс есептеуіші]]/БензинШығынынҚадағалау[[#This Row],[Жалпы литр]],"")</f>
        <v/>
      </c>
      <c r="H13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13" s="51"/>
    </row>
    <row r="14" spans="1:10" ht="20.25" customHeight="1" x14ac:dyDescent="0.2">
      <c r="A14" s="36"/>
      <c r="B14" s="30"/>
      <c r="C14" s="3"/>
      <c r="D14" s="10"/>
      <c r="E14" s="64"/>
      <c r="F14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14" s="3" t="str">
        <f>IFERROR(БензинШығынынҚадағалау[[#This Row],[Жүріс есептеуіші]]/БензинШығынынҚадағалау[[#This Row],[Жалпы литр]],"")</f>
        <v/>
      </c>
      <c r="H14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14" s="51"/>
    </row>
    <row r="15" spans="1:10" ht="20.25" customHeight="1" x14ac:dyDescent="0.2">
      <c r="A15" s="36"/>
      <c r="B15" s="30"/>
      <c r="C15" s="3"/>
      <c r="D15" s="10"/>
      <c r="E15" s="64"/>
      <c r="F15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15" s="3" t="str">
        <f>IFERROR(БензинШығынынҚадағалау[[#This Row],[Жүріс есептеуіші]]/БензинШығынынҚадағалау[[#This Row],[Жалпы литр]],"")</f>
        <v/>
      </c>
      <c r="H15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15" s="51"/>
    </row>
    <row r="16" spans="1:10" ht="20.25" customHeight="1" x14ac:dyDescent="0.2">
      <c r="A16" s="36"/>
      <c r="B16" s="10"/>
      <c r="C16" s="3"/>
      <c r="D16" s="10"/>
      <c r="E16" s="64"/>
      <c r="F16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16" s="3" t="str">
        <f>IFERROR(БензинШығынынҚадағалау[[#This Row],[Жүріс есептеуіші]]/БензинШығынынҚадағалау[[#This Row],[Жалпы литр]],"")</f>
        <v/>
      </c>
      <c r="H16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16" s="51"/>
    </row>
    <row r="17" spans="1:9" ht="20.25" customHeight="1" x14ac:dyDescent="0.2">
      <c r="A17" s="36"/>
      <c r="B17" s="10"/>
      <c r="C17" s="3"/>
      <c r="D17" s="10"/>
      <c r="E17" s="64"/>
      <c r="F17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17" s="3" t="str">
        <f>IFERROR(БензинШығынынҚадағалау[[#This Row],[Жүріс есептеуіші]]/БензинШығынынҚадағалау[[#This Row],[Жалпы литр]],"")</f>
        <v/>
      </c>
      <c r="H17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17" s="51"/>
    </row>
    <row r="18" spans="1:9" ht="20.25" customHeight="1" x14ac:dyDescent="0.2">
      <c r="A18" s="36"/>
      <c r="B18" s="10"/>
      <c r="C18" s="3"/>
      <c r="D18" s="10"/>
      <c r="E18" s="64"/>
      <c r="F18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18" s="3" t="str">
        <f>IFERROR(БензинШығынынҚадағалау[[#This Row],[Жүріс есептеуіші]]/БензинШығынынҚадағалау[[#This Row],[Жалпы литр]],"")</f>
        <v/>
      </c>
      <c r="H18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18" s="51"/>
    </row>
    <row r="19" spans="1:9" ht="20.25" customHeight="1" x14ac:dyDescent="0.2">
      <c r="A19" s="36"/>
      <c r="B19" s="10"/>
      <c r="C19" s="3"/>
      <c r="D19" s="10"/>
      <c r="E19" s="64"/>
      <c r="F19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19" s="3" t="str">
        <f>IFERROR(БензинШығынынҚадағалау[[#This Row],[Жүріс есептеуіші]]/БензинШығынынҚадағалау[[#This Row],[Жалпы литр]],"")</f>
        <v/>
      </c>
      <c r="H19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19" s="51"/>
    </row>
    <row r="20" spans="1:9" ht="20.25" customHeight="1" x14ac:dyDescent="0.2">
      <c r="A20" s="36"/>
      <c r="B20" s="10"/>
      <c r="C20" s="3"/>
      <c r="D20" s="10"/>
      <c r="E20" s="64"/>
      <c r="F20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20" s="3" t="str">
        <f>IFERROR(БензинШығынынҚадағалау[[#This Row],[Жүріс есептеуіші]]/БензинШығынынҚадағалау[[#This Row],[Жалпы литр]],"")</f>
        <v/>
      </c>
      <c r="H20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20" s="51"/>
    </row>
    <row r="21" spans="1:9" ht="20.25" customHeight="1" x14ac:dyDescent="0.2">
      <c r="A21" s="36"/>
      <c r="B21" s="10"/>
      <c r="C21" s="3"/>
      <c r="D21" s="10"/>
      <c r="E21" s="64"/>
      <c r="F21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21" s="3" t="str">
        <f>IFERROR(БензинШығынынҚадағалау[[#This Row],[Жүріс есептеуіші]]/БензинШығынынҚадағалау[[#This Row],[Жалпы литр]],"")</f>
        <v/>
      </c>
      <c r="H21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21" s="51"/>
    </row>
    <row r="22" spans="1:9" ht="20.25" customHeight="1" x14ac:dyDescent="0.2">
      <c r="A22" s="36"/>
      <c r="B22" s="10"/>
      <c r="C22" s="3"/>
      <c r="D22" s="10"/>
      <c r="E22" s="64"/>
      <c r="F22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22" s="3" t="str">
        <f>IFERROR(БензинШығынынҚадағалау[[#This Row],[Жүріс есептеуіші]]/БензинШығынынҚадағалау[[#This Row],[Жалпы литр]],"")</f>
        <v/>
      </c>
      <c r="H22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22" s="51"/>
    </row>
    <row r="23" spans="1:9" ht="20.25" customHeight="1" x14ac:dyDescent="0.2">
      <c r="A23" s="36"/>
      <c r="B23" s="10"/>
      <c r="C23" s="3"/>
      <c r="D23" s="10"/>
      <c r="E23" s="64"/>
      <c r="F23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23" s="3" t="str">
        <f>IFERROR(БензинШығынынҚадағалау[[#This Row],[Жүріс есептеуіші]]/БензинШығынынҚадағалау[[#This Row],[Жалпы литр]],"")</f>
        <v/>
      </c>
      <c r="H23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23" s="51"/>
    </row>
    <row r="24" spans="1:9" ht="20.25" customHeight="1" x14ac:dyDescent="0.2">
      <c r="A24" s="36"/>
      <c r="B24" s="10"/>
      <c r="C24" s="3"/>
      <c r="D24" s="10"/>
      <c r="E24" s="64"/>
      <c r="F24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24" s="3" t="str">
        <f>IFERROR(БензинШығынынҚадағалау[[#This Row],[Жүріс есептеуіші]]/БензинШығынынҚадағалау[[#This Row],[Жалпы литр]],"")</f>
        <v/>
      </c>
      <c r="H24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24" s="51"/>
    </row>
    <row r="25" spans="1:9" ht="20.25" customHeight="1" x14ac:dyDescent="0.2">
      <c r="A25" s="36"/>
      <c r="B25" s="10"/>
      <c r="C25" s="3"/>
      <c r="D25" s="10"/>
      <c r="E25" s="64"/>
      <c r="F25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25" s="3" t="str">
        <f>IFERROR(БензинШығынынҚадағалау[[#This Row],[Жүріс есептеуіші]]/БензинШығынынҚадағалау[[#This Row],[Жалпы литр]],"")</f>
        <v/>
      </c>
      <c r="H25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25" s="51"/>
    </row>
    <row r="26" spans="1:9" ht="20.25" customHeight="1" x14ac:dyDescent="0.2">
      <c r="A26" s="36"/>
      <c r="B26" s="10"/>
      <c r="C26" s="3"/>
      <c r="D26" s="10"/>
      <c r="E26" s="64"/>
      <c r="F26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26" s="3" t="str">
        <f>IFERROR(БензинШығынынҚадағалау[[#This Row],[Жүріс есептеуіші]]/БензинШығынынҚадағалау[[#This Row],[Жалпы литр]],"")</f>
        <v/>
      </c>
      <c r="H26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26" s="51"/>
    </row>
    <row r="27" spans="1:9" ht="20.25" customHeight="1" x14ac:dyDescent="0.2">
      <c r="A27" s="36"/>
      <c r="B27" s="10"/>
      <c r="C27" s="3"/>
      <c r="D27" s="10"/>
      <c r="E27" s="64"/>
      <c r="F27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27" s="3" t="str">
        <f>IFERROR(БензинШығынынҚадағалау[[#This Row],[Жүріс есептеуіші]]/БензинШығынынҚадағалау[[#This Row],[Жалпы литр]],"")</f>
        <v/>
      </c>
      <c r="H27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27" s="51"/>
    </row>
    <row r="28" spans="1:9" ht="20.25" customHeight="1" x14ac:dyDescent="0.2">
      <c r="A28" s="36"/>
      <c r="B28" s="10"/>
      <c r="C28" s="3"/>
      <c r="D28" s="10"/>
      <c r="E28" s="64"/>
      <c r="F28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28" s="3" t="str">
        <f>IFERROR(БензинШығынынҚадағалау[[#This Row],[Жүріс есептеуіші]]/БензинШығынынҚадағалау[[#This Row],[Жалпы литр]],"")</f>
        <v/>
      </c>
      <c r="H28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28" s="51"/>
    </row>
    <row r="29" spans="1:9" ht="20.25" customHeight="1" x14ac:dyDescent="0.2">
      <c r="A29" s="36"/>
      <c r="B29" s="10"/>
      <c r="C29" s="3"/>
      <c r="D29" s="10"/>
      <c r="E29" s="64"/>
      <c r="F29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29" s="3" t="str">
        <f>IFERROR(БензинШығынынҚадағалау[[#This Row],[Жүріс есептеуіші]]/БензинШығынынҚадағалау[[#This Row],[Жалпы литр]],"")</f>
        <v/>
      </c>
      <c r="H29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29" s="51"/>
    </row>
    <row r="30" spans="1:9" ht="20.25" customHeight="1" x14ac:dyDescent="0.2">
      <c r="A30" s="36"/>
      <c r="B30" s="10"/>
      <c r="C30" s="3"/>
      <c r="D30" s="10"/>
      <c r="E30" s="64"/>
      <c r="F30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30" s="3" t="str">
        <f>IFERROR(БензинШығынынҚадағалау[[#This Row],[Жүріс есептеуіші]]/БензинШығынынҚадағалау[[#This Row],[Жалпы литр]],"")</f>
        <v/>
      </c>
      <c r="H30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30" s="51"/>
    </row>
    <row r="31" spans="1:9" ht="20.25" customHeight="1" x14ac:dyDescent="0.2">
      <c r="A31" s="36"/>
      <c r="B31" s="10"/>
      <c r="C31" s="3"/>
      <c r="D31" s="10"/>
      <c r="E31" s="64"/>
      <c r="F31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31" s="3" t="str">
        <f>IFERROR(БензинШығынынҚадағалау[[#This Row],[Жүріс есептеуіші]]/БензинШығынынҚадағалау[[#This Row],[Жалпы литр]],"")</f>
        <v/>
      </c>
      <c r="H31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31" s="51"/>
    </row>
    <row r="32" spans="1:9" ht="20.25" customHeight="1" x14ac:dyDescent="0.2">
      <c r="A32" s="36"/>
      <c r="B32" s="10"/>
      <c r="C32" s="3"/>
      <c r="D32" s="10"/>
      <c r="E32" s="64"/>
      <c r="F32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32" s="3" t="str">
        <f>IFERROR(БензинШығынынҚадағалау[[#This Row],[Жүріс есептеуіші]]/БензинШығынынҚадағалау[[#This Row],[Жалпы литр]],"")</f>
        <v/>
      </c>
      <c r="H32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32" s="51"/>
    </row>
    <row r="33" spans="1:9" ht="20.25" customHeight="1" x14ac:dyDescent="0.2">
      <c r="A33" s="36"/>
      <c r="B33" s="10"/>
      <c r="C33" s="3"/>
      <c r="D33" s="10"/>
      <c r="E33" s="64"/>
      <c r="F33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33" s="3" t="str">
        <f>IFERROR(БензинШығынынҚадағалау[[#This Row],[Жүріс есептеуіші]]/БензинШығынынҚадағалау[[#This Row],[Жалпы литр]],"")</f>
        <v/>
      </c>
      <c r="H33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33" s="51"/>
    </row>
    <row r="34" spans="1:9" ht="20.25" customHeight="1" x14ac:dyDescent="0.2">
      <c r="A34" s="36"/>
      <c r="B34" s="10"/>
      <c r="C34" s="3"/>
      <c r="D34" s="10"/>
      <c r="E34" s="64"/>
      <c r="F34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34" s="3" t="str">
        <f>IFERROR(БензинШығынынҚадағалау[[#This Row],[Жүріс есептеуіші]]/БензинШығынынҚадағалау[[#This Row],[Жалпы литр]],"")</f>
        <v/>
      </c>
      <c r="H34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34" s="51"/>
    </row>
    <row r="35" spans="1:9" ht="20.25" customHeight="1" x14ac:dyDescent="0.2">
      <c r="A35" s="36"/>
      <c r="B35" s="10"/>
      <c r="C35" s="3"/>
      <c r="D35" s="10"/>
      <c r="E35" s="64"/>
      <c r="F35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35" s="3" t="str">
        <f>IFERROR(БензинШығынынҚадағалау[[#This Row],[Жүріс есептеуіші]]/БензинШығынынҚадағалау[[#This Row],[Жалпы литр]],"")</f>
        <v/>
      </c>
      <c r="H35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35" s="51"/>
    </row>
    <row r="36" spans="1:9" ht="20.25" customHeight="1" x14ac:dyDescent="0.2">
      <c r="A36" s="36"/>
      <c r="B36" s="10"/>
      <c r="C36" s="3"/>
      <c r="D36" s="10"/>
      <c r="E36" s="64"/>
      <c r="F36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36" s="3" t="str">
        <f>IFERROR(БензинШығынынҚадағалау[[#This Row],[Жүріс есептеуіші]]/БензинШығынынҚадағалау[[#This Row],[Жалпы литр]],"")</f>
        <v/>
      </c>
      <c r="H36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36" s="51"/>
    </row>
    <row r="37" spans="1:9" ht="20.25" customHeight="1" x14ac:dyDescent="0.2">
      <c r="A37" s="36"/>
      <c r="B37" s="10"/>
      <c r="C37" s="3"/>
      <c r="D37" s="10"/>
      <c r="E37" s="64"/>
      <c r="F37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37" s="3" t="str">
        <f>IFERROR(БензинШығынынҚадағалау[[#This Row],[Жүріс есептеуіші]]/БензинШығынынҚадағалау[[#This Row],[Жалпы литр]],"")</f>
        <v/>
      </c>
      <c r="H37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37" s="51"/>
    </row>
    <row r="38" spans="1:9" ht="20.25" customHeight="1" x14ac:dyDescent="0.2">
      <c r="A38" s="36"/>
      <c r="B38" s="10"/>
      <c r="C38" s="3"/>
      <c r="D38" s="10"/>
      <c r="E38" s="64"/>
      <c r="F38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38" s="3" t="str">
        <f>IFERROR(БензинШығынынҚадағалау[[#This Row],[Жүріс есептеуіші]]/БензинШығынынҚадағалау[[#This Row],[Жалпы литр]],"")</f>
        <v/>
      </c>
      <c r="H38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38" s="51"/>
    </row>
    <row r="39" spans="1:9" ht="20.25" customHeight="1" x14ac:dyDescent="0.2">
      <c r="A39" s="36"/>
      <c r="B39" s="10"/>
      <c r="C39" s="3"/>
      <c r="D39" s="10"/>
      <c r="E39" s="64"/>
      <c r="F39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39" s="3" t="str">
        <f>IFERROR(БензинШығынынҚадағалау[[#This Row],[Жүріс есептеуіші]]/БензинШығынынҚадағалау[[#This Row],[Жалпы литр]],"")</f>
        <v/>
      </c>
      <c r="H39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39" s="51"/>
    </row>
    <row r="40" spans="1:9" ht="20.25" customHeight="1" x14ac:dyDescent="0.2">
      <c r="A40" s="36"/>
      <c r="B40" s="10"/>
      <c r="C40" s="3"/>
      <c r="D40" s="10"/>
      <c r="E40" s="64"/>
      <c r="F40" s="64" t="str">
        <f>IF(AND(БензинШығынынҚадағалау[[#This Row],[Жүріс есептеуіші]]&lt;&gt;"", БензинШығынынҚадағалау[[#This Row],[Жалпы литр]]&lt;&gt;""),БензинШығынынҚадағалау[[#This Row],[Жалпы жанармай қүны]]/БензинШығынынҚадағалау[[#This Row],[Жалпы литр]],"")</f>
        <v/>
      </c>
      <c r="G40" s="3" t="str">
        <f>IFERROR(БензинШығынынҚадағалау[[#This Row],[Жүріс есептеуіші]]/БензинШығынынҚадағалау[[#This Row],[Жалпы литр]],"")</f>
        <v/>
      </c>
      <c r="H40" s="64" t="str">
        <f>IF(AND(БензинШығынынҚадағалау[[#This Row],[Жалпы жанармай қүны]]&lt;&gt;"",БензинШығынынҚадағалау[[#This Row],[Жүріс есептеуіші]]&lt;&gt;""),БензинШығынынҚадағалау[[#This Row],[Жалпы жанармай қүны]]/БензинШығынынҚадағалау[[#This Row],[Жүріс есептеуіші]],"")</f>
        <v/>
      </c>
      <c r="I40" s="51"/>
    </row>
  </sheetData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1</vt:i4>
      </vt:variant>
      <vt:variant>
        <vt:lpstr>Атаулы ауқымдар</vt:lpstr>
      </vt:variant>
      <vt:variant>
        <vt:i4>9</vt:i4>
      </vt:variant>
    </vt:vector>
  </HeadingPairs>
  <TitlesOfParts>
    <vt:vector size="10" baseType="lpstr">
      <vt:lpstr>Жанармай шығынын бақылау құралы</vt:lpstr>
      <vt:lpstr>'Жанармай шығынын бақылау құралы'!Басыпшығару_Бөлігі</vt:lpstr>
      <vt:lpstr>'Жанармай шығынын бақылау құралы'!Басыпшығару_тақырыптары</vt:lpstr>
      <vt:lpstr>ЖолМиля</vt:lpstr>
      <vt:lpstr>ОдометрБастау</vt:lpstr>
      <vt:lpstr>Орташа_л_100км</vt:lpstr>
      <vt:lpstr>ОрташаҚұнКм</vt:lpstr>
      <vt:lpstr>ОрташаҚұнЛитр</vt:lpstr>
      <vt:lpstr>ОрташаҚұны</vt:lpstr>
      <vt:lpstr>ОрташаЛитр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Cermak</cp:lastModifiedBy>
  <dcterms:created xsi:type="dcterms:W3CDTF">2013-07-12T00:14:41Z</dcterms:created>
  <dcterms:modified xsi:type="dcterms:W3CDTF">2014-01-16T09:50:22Z</dcterms:modified>
</cp:coreProperties>
</file>