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2019\MSOFFICEUA\Templates\Phases\20190509_Actions_on_JA_era_templates_based_on_recommendations_3230758\01_Fixed\"/>
    </mc:Choice>
  </mc:AlternateContent>
  <xr:revisionPtr revIDLastSave="0" documentId="13_ncr:1_{3A63EDC5-F109-4AE2-9408-9D9DB938D81F}" xr6:coauthVersionLast="43" xr6:coauthVersionMax="43" xr10:uidLastSave="{00000000-0000-0000-0000-000000000000}"/>
  <bookViews>
    <workbookView xWindow="-120" yWindow="-120" windowWidth="27960" windowHeight="14475" activeTab="2" xr2:uid="{00000000-000D-0000-FFFF-FFFF00000000}"/>
  </bookViews>
  <sheets>
    <sheet name="売掛金一覧" sheetId="1" r:id="rId1"/>
    <sheet name="得意先一覧" sheetId="17" r:id="rId2"/>
    <sheet name="使い方" sheetId="16" r:id="rId3"/>
  </sheets>
  <definedNames>
    <definedName name="_xlnm.Print_Area" localSheetId="2">使い方!$A$1:$I$55</definedName>
    <definedName name="_xlnm.Print_Area" localSheetId="1">得意先一覧!$A$1:$L$63</definedName>
    <definedName name="_xlnm.Print_Area" localSheetId="0">売掛金一覧!$A$1:$I$55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6" l="1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F8" i="1"/>
  <c r="H8" i="1"/>
  <c r="I8" i="1"/>
  <c r="F9" i="1"/>
  <c r="H9" i="1"/>
  <c r="I9" i="1"/>
  <c r="F10" i="1"/>
  <c r="H10" i="1"/>
  <c r="I10" i="1"/>
  <c r="F11" i="1"/>
  <c r="H11" i="1"/>
  <c r="I11" i="1"/>
  <c r="F12" i="1"/>
  <c r="H12" i="1"/>
  <c r="I12" i="1"/>
  <c r="F13" i="1"/>
  <c r="H13" i="1"/>
  <c r="I13" i="1"/>
  <c r="F14" i="1"/>
  <c r="H14" i="1"/>
  <c r="I14" i="1"/>
  <c r="F15" i="1"/>
  <c r="H15" i="1"/>
  <c r="I15" i="1"/>
  <c r="F16" i="1"/>
  <c r="H16" i="1"/>
  <c r="I16" i="1"/>
  <c r="F17" i="1"/>
  <c r="H17" i="1"/>
  <c r="I17" i="1"/>
  <c r="F18" i="1"/>
  <c r="H18" i="1"/>
  <c r="I18" i="1"/>
  <c r="F19" i="1"/>
  <c r="H19" i="1"/>
  <c r="I19" i="1"/>
  <c r="F20" i="1"/>
  <c r="H20" i="1"/>
  <c r="I20" i="1"/>
  <c r="F21" i="1"/>
  <c r="H21" i="1"/>
  <c r="I21" i="1"/>
  <c r="F22" i="1"/>
  <c r="H22" i="1"/>
  <c r="I22" i="1"/>
  <c r="F23" i="1"/>
  <c r="H23" i="1"/>
  <c r="I23" i="1"/>
  <c r="F24" i="1"/>
  <c r="H24" i="1"/>
  <c r="I24" i="1"/>
  <c r="F25" i="1"/>
  <c r="H25" i="1"/>
  <c r="I25" i="1"/>
  <c r="F26" i="1"/>
  <c r="H26" i="1"/>
  <c r="I26" i="1"/>
  <c r="F27" i="1"/>
  <c r="H27" i="1"/>
  <c r="I27" i="1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5" i="1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F7" i="16"/>
  <c r="G7" i="16" s="1"/>
  <c r="H7" i="16" s="1"/>
  <c r="I7" i="16" s="1"/>
  <c r="K7" i="16" s="1"/>
  <c r="F6" i="16"/>
  <c r="G6" i="16" s="1"/>
  <c r="H6" i="16" s="1"/>
  <c r="I6" i="16" s="1"/>
  <c r="K6" i="16" s="1"/>
  <c r="F5" i="16"/>
  <c r="G5" i="16" s="1"/>
  <c r="H5" i="16" s="1"/>
  <c r="I5" i="16" s="1"/>
  <c r="K5" i="16" s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8" i="1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6" i="1"/>
  <c r="G6" i="1" s="1"/>
  <c r="H6" i="1" s="1"/>
  <c r="I6" i="1" s="1"/>
  <c r="K6" i="1" s="1"/>
  <c r="F7" i="1"/>
  <c r="G7" i="1" s="1"/>
  <c r="H7" i="1" s="1"/>
  <c r="I7" i="1" s="1"/>
  <c r="K7" i="1" s="1"/>
  <c r="F5" i="1"/>
  <c r="G5" i="1" s="1"/>
  <c r="H5" i="1" s="1"/>
  <c r="I5" i="1" s="1"/>
  <c r="K5" i="1" s="1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 JUNGLE</author>
    <author>山田あゆみ</author>
  </authors>
  <commentList>
    <comment ref="I2" authorId="0" shapeId="0" xr:uid="{00000000-0006-0000-0200-000001000000}">
      <text>
        <r>
          <rPr>
            <b/>
            <sz val="8"/>
            <color indexed="81"/>
            <rFont val="ＭＳ Ｐゴシック"/>
            <family val="3"/>
            <charset val="128"/>
          </rPr>
          <t>2020/3/31などのように、半角で入力すると、平成16年3月31日などのように表示されます。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K3" authorId="1" shapeId="0" xr:uid="{00000000-0006-0000-0200-000002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消費税率が変更された場合は、消費税率を入力しなおしてください。
</t>
        </r>
      </text>
    </comment>
    <comment ref="A5" authorId="0" shapeId="0" xr:uid="{00000000-0006-0000-0200-000003000000}">
      <text>
        <r>
          <rPr>
            <b/>
            <sz val="8"/>
            <color indexed="10"/>
            <rFont val="ＭＳ Ｐゴシック"/>
            <family val="3"/>
            <charset val="128"/>
          </rPr>
          <t>得意先一覧シート</t>
        </r>
        <r>
          <rPr>
            <b/>
            <sz val="8"/>
            <color indexed="81"/>
            <rFont val="ＭＳ Ｐゴシック"/>
            <family val="3"/>
            <charset val="128"/>
          </rPr>
          <t>の</t>
        </r>
        <r>
          <rPr>
            <b/>
            <sz val="8"/>
            <color indexed="10"/>
            <rFont val="ＭＳ Ｐゴシック"/>
            <family val="3"/>
            <charset val="128"/>
          </rPr>
          <t>コードマスター</t>
        </r>
        <r>
          <rPr>
            <b/>
            <sz val="8"/>
            <color indexed="81"/>
            <rFont val="ＭＳ Ｐゴシック"/>
            <family val="3"/>
            <charset val="128"/>
          </rPr>
          <t>に登録したコードを入力します。</t>
        </r>
      </text>
    </comment>
    <comment ref="B5" authorId="0" shapeId="0" xr:uid="{00000000-0006-0000-0200-000004000000}">
      <text>
        <r>
          <rPr>
            <b/>
            <sz val="8"/>
            <color indexed="81"/>
            <rFont val="ＭＳ Ｐゴシック"/>
            <family val="3"/>
            <charset val="128"/>
          </rPr>
          <t>コードに対応した得意先名が表示されます。</t>
        </r>
      </text>
    </comment>
    <comment ref="E5" authorId="0" shapeId="0" xr:uid="{00000000-0006-0000-0200-000005000000}">
      <text>
        <r>
          <rPr>
            <b/>
            <sz val="8"/>
            <color indexed="10"/>
            <rFont val="ＭＳ Ｐゴシック"/>
            <family val="3"/>
            <charset val="128"/>
          </rPr>
          <t>税抜売上高</t>
        </r>
        <r>
          <rPr>
            <b/>
            <sz val="8"/>
            <color indexed="81"/>
            <rFont val="ＭＳ Ｐゴシック"/>
            <family val="3"/>
            <charset val="128"/>
          </rPr>
          <t>を入力すると、</t>
        </r>
        <r>
          <rPr>
            <b/>
            <sz val="8"/>
            <color indexed="10"/>
            <rFont val="ＭＳ Ｐゴシック"/>
            <family val="3"/>
            <charset val="128"/>
          </rPr>
          <t>消費税率</t>
        </r>
        <r>
          <rPr>
            <b/>
            <sz val="8"/>
            <color indexed="81"/>
            <rFont val="ＭＳ Ｐゴシック"/>
            <family val="3"/>
            <charset val="128"/>
          </rPr>
          <t>が表示され、</t>
        </r>
        <r>
          <rPr>
            <b/>
            <sz val="8"/>
            <color indexed="10"/>
            <rFont val="ＭＳ Ｐゴシック"/>
            <family val="3"/>
            <charset val="128"/>
          </rPr>
          <t>消費税高</t>
        </r>
        <r>
          <rPr>
            <b/>
            <sz val="8"/>
            <color indexed="81"/>
            <rFont val="ＭＳ Ｐゴシック"/>
            <family val="3"/>
            <charset val="128"/>
          </rPr>
          <t>、</t>
        </r>
        <r>
          <rPr>
            <b/>
            <sz val="8"/>
            <color indexed="10"/>
            <rFont val="ＭＳ Ｐゴシック"/>
            <family val="3"/>
            <charset val="128"/>
          </rPr>
          <t>税込売上高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I7" authorId="0" shapeId="0" xr:uid="{00000000-0006-0000-0200-000006000000}">
      <text>
        <r>
          <rPr>
            <b/>
            <sz val="8"/>
            <color indexed="10"/>
            <rFont val="ＭＳ Ｐゴシック"/>
            <family val="3"/>
            <charset val="128"/>
          </rPr>
          <t>繰越残高</t>
        </r>
        <r>
          <rPr>
            <b/>
            <sz val="8"/>
            <color indexed="81"/>
            <rFont val="ＭＳ Ｐゴシック"/>
            <family val="3"/>
            <charset val="128"/>
          </rPr>
          <t>、</t>
        </r>
        <r>
          <rPr>
            <b/>
            <sz val="8"/>
            <color indexed="10"/>
            <rFont val="ＭＳ Ｐゴシック"/>
            <family val="3"/>
            <charset val="128"/>
          </rPr>
          <t>入金高</t>
        </r>
        <r>
          <rPr>
            <b/>
            <sz val="8"/>
            <color indexed="81"/>
            <rFont val="ＭＳ Ｐゴシック"/>
            <family val="3"/>
            <charset val="128"/>
          </rPr>
          <t>、</t>
        </r>
        <r>
          <rPr>
            <b/>
            <sz val="8"/>
            <color indexed="10"/>
            <rFont val="ＭＳ Ｐゴシック"/>
            <family val="3"/>
            <charset val="128"/>
          </rPr>
          <t>税抜売上高</t>
        </r>
        <r>
          <rPr>
            <b/>
            <sz val="8"/>
            <color indexed="81"/>
            <rFont val="ＭＳ Ｐゴシック"/>
            <family val="3"/>
            <charset val="128"/>
          </rPr>
          <t>のいずれかを入力すると、</t>
        </r>
        <r>
          <rPr>
            <b/>
            <sz val="8"/>
            <color indexed="10"/>
            <rFont val="ＭＳ Ｐゴシック"/>
            <family val="3"/>
            <charset val="128"/>
          </rPr>
          <t>差引売掛金残高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K7" authorId="0" shapeId="0" xr:uid="{00000000-0006-0000-0200-000007000000}">
      <text>
        <r>
          <rPr>
            <b/>
            <sz val="8"/>
            <color indexed="10"/>
            <rFont val="ＭＳ Ｐゴシック"/>
            <family val="3"/>
            <charset val="128"/>
          </rPr>
          <t>繰越残高</t>
        </r>
        <r>
          <rPr>
            <b/>
            <sz val="8"/>
            <color indexed="81"/>
            <rFont val="ＭＳ Ｐゴシック"/>
            <family val="3"/>
            <charset val="128"/>
          </rPr>
          <t>、</t>
        </r>
        <r>
          <rPr>
            <b/>
            <sz val="8"/>
            <color indexed="10"/>
            <rFont val="ＭＳ Ｐゴシック"/>
            <family val="3"/>
            <charset val="128"/>
          </rPr>
          <t>入金高</t>
        </r>
        <r>
          <rPr>
            <b/>
            <sz val="8"/>
            <color indexed="81"/>
            <rFont val="ＭＳ Ｐゴシック"/>
            <family val="3"/>
            <charset val="128"/>
          </rPr>
          <t>、</t>
        </r>
        <r>
          <rPr>
            <b/>
            <sz val="8"/>
            <color indexed="10"/>
            <rFont val="ＭＳ Ｐゴシック"/>
            <family val="3"/>
            <charset val="128"/>
          </rPr>
          <t>税抜売上高</t>
        </r>
        <r>
          <rPr>
            <b/>
            <sz val="8"/>
            <color indexed="81"/>
            <rFont val="ＭＳ Ｐゴシック"/>
            <family val="3"/>
            <charset val="128"/>
          </rPr>
          <t>のいずれかを入力すると、</t>
        </r>
        <r>
          <rPr>
            <b/>
            <sz val="8"/>
            <color indexed="10"/>
            <rFont val="ＭＳ Ｐゴシック"/>
            <family val="3"/>
            <charset val="128"/>
          </rPr>
          <t>売上債務合計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B8" authorId="0" shapeId="0" xr:uid="{00000000-0006-0000-0200-000008000000}">
      <text>
        <r>
          <rPr>
            <b/>
            <sz val="8"/>
            <color indexed="81"/>
            <rFont val="ＭＳ Ｐゴシック"/>
            <family val="3"/>
            <charset val="128"/>
          </rPr>
          <t>入力されたコードがコードマスターに登録されていない場合は、</t>
        </r>
        <r>
          <rPr>
            <b/>
            <sz val="8"/>
            <color indexed="10"/>
            <rFont val="ＭＳ Ｐゴシック"/>
            <family val="3"/>
            <charset val="128"/>
          </rPr>
          <t>未登録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と表示されます。
</t>
        </r>
      </text>
    </comment>
  </commentList>
</comments>
</file>

<file path=xl/sharedStrings.xml><?xml version="1.0" encoding="utf-8"?>
<sst xmlns="http://schemas.openxmlformats.org/spreadsheetml/2006/main" count="36" uniqueCount="22">
  <si>
    <t>コード</t>
    <phoneticPr fontId="2"/>
  </si>
  <si>
    <t>繰越残高</t>
    <rPh sb="0" eb="2">
      <t>クリコシ</t>
    </rPh>
    <rPh sb="2" eb="4">
      <t>ザンダカ</t>
    </rPh>
    <phoneticPr fontId="2"/>
  </si>
  <si>
    <t>消費税高</t>
    <rPh sb="0" eb="3">
      <t>ショウヒゼイ</t>
    </rPh>
    <rPh sb="3" eb="4">
      <t>タカ</t>
    </rPh>
    <phoneticPr fontId="2"/>
  </si>
  <si>
    <t>手形残高</t>
    <rPh sb="0" eb="2">
      <t>テガタ</t>
    </rPh>
    <rPh sb="2" eb="4">
      <t>ザンダカ</t>
    </rPh>
    <phoneticPr fontId="2"/>
  </si>
  <si>
    <t>消費税率</t>
    <rPh sb="0" eb="3">
      <t>ショウヒゼイ</t>
    </rPh>
    <rPh sb="3" eb="4">
      <t>リツ</t>
    </rPh>
    <phoneticPr fontId="2"/>
  </si>
  <si>
    <t>現在</t>
    <rPh sb="0" eb="2">
      <t>ゲンザイ</t>
    </rPh>
    <phoneticPr fontId="2"/>
  </si>
  <si>
    <t>得意先</t>
    <rPh sb="0" eb="3">
      <t>トクイサキ</t>
    </rPh>
    <phoneticPr fontId="2"/>
  </si>
  <si>
    <t>入金高</t>
    <rPh sb="0" eb="2">
      <t>ニュウキン</t>
    </rPh>
    <rPh sb="2" eb="3">
      <t>タカ</t>
    </rPh>
    <phoneticPr fontId="2"/>
  </si>
  <si>
    <t>税込売上高</t>
    <rPh sb="0" eb="2">
      <t>ゼイコミ</t>
    </rPh>
    <rPh sb="2" eb="4">
      <t>ウリアゲ</t>
    </rPh>
    <rPh sb="4" eb="5">
      <t>タカ</t>
    </rPh>
    <phoneticPr fontId="2"/>
  </si>
  <si>
    <t>税抜売上高</t>
    <rPh sb="0" eb="1">
      <t>ゼイ</t>
    </rPh>
    <rPh sb="1" eb="2">
      <t>ヌ</t>
    </rPh>
    <rPh sb="2" eb="4">
      <t>ウリアゲ</t>
    </rPh>
    <rPh sb="4" eb="5">
      <t>タカ</t>
    </rPh>
    <phoneticPr fontId="2"/>
  </si>
  <si>
    <t>売上債務合計</t>
    <rPh sb="0" eb="2">
      <t>ウリアゲ</t>
    </rPh>
    <rPh sb="2" eb="4">
      <t>サイム</t>
    </rPh>
    <rPh sb="4" eb="6">
      <t>ゴウケイ</t>
    </rPh>
    <phoneticPr fontId="2"/>
  </si>
  <si>
    <t>得意先別売掛金一覧表</t>
    <rPh sb="0" eb="2">
      <t>トクイ</t>
    </rPh>
    <rPh sb="2" eb="3">
      <t>サキ</t>
    </rPh>
    <rPh sb="3" eb="4">
      <t>ベツ</t>
    </rPh>
    <rPh sb="4" eb="5">
      <t>ウ</t>
    </rPh>
    <rPh sb="5" eb="6">
      <t>カ</t>
    </rPh>
    <rPh sb="6" eb="7">
      <t>キン</t>
    </rPh>
    <rPh sb="7" eb="9">
      <t>イチラン</t>
    </rPh>
    <rPh sb="9" eb="10">
      <t>ヒョウ</t>
    </rPh>
    <phoneticPr fontId="2"/>
  </si>
  <si>
    <t>差引売掛金残高</t>
    <rPh sb="0" eb="2">
      <t>サシヒキ</t>
    </rPh>
    <rPh sb="2" eb="4">
      <t>ウリカケ</t>
    </rPh>
    <rPh sb="4" eb="5">
      <t>キン</t>
    </rPh>
    <rPh sb="5" eb="7">
      <t>ザンダカ</t>
    </rPh>
    <phoneticPr fontId="2"/>
  </si>
  <si>
    <t>コードマスター</t>
    <phoneticPr fontId="2"/>
  </si>
  <si>
    <t>コードNO</t>
    <phoneticPr fontId="2"/>
  </si>
  <si>
    <t>得意先名</t>
    <rPh sb="0" eb="3">
      <t>トクイサキ</t>
    </rPh>
    <rPh sb="3" eb="4">
      <t>メイ</t>
    </rPh>
    <phoneticPr fontId="2"/>
  </si>
  <si>
    <t>消費税率設定</t>
    <rPh sb="0" eb="3">
      <t>ショウヒゼイ</t>
    </rPh>
    <rPh sb="3" eb="4">
      <t>リツ</t>
    </rPh>
    <rPh sb="4" eb="6">
      <t>セッテイ</t>
    </rPh>
    <phoneticPr fontId="2"/>
  </si>
  <si>
    <t>なお、コードNOは重複しないように設定してください。</t>
    <rPh sb="9" eb="11">
      <t>チョウフク</t>
    </rPh>
    <rPh sb="17" eb="19">
      <t>セッテイ</t>
    </rPh>
    <phoneticPr fontId="2"/>
  </si>
  <si>
    <t>※コードNOと得意先名をセルB5からセルC54に設定したコードマスターに入力してください。</t>
    <rPh sb="7" eb="9">
      <t>トクイ</t>
    </rPh>
    <rPh sb="9" eb="10">
      <t>サキ</t>
    </rPh>
    <rPh sb="10" eb="11">
      <t>ナ</t>
    </rPh>
    <rPh sb="24" eb="26">
      <t>セッテイ</t>
    </rPh>
    <rPh sb="36" eb="38">
      <t>ニュウリョク</t>
    </rPh>
    <phoneticPr fontId="2"/>
  </si>
  <si>
    <t>安芸商店株式会社</t>
    <rPh sb="0" eb="2">
      <t>アキ</t>
    </rPh>
    <rPh sb="2" eb="4">
      <t>ショウテン</t>
    </rPh>
    <rPh sb="4" eb="6">
      <t>カブシキ</t>
    </rPh>
    <rPh sb="6" eb="8">
      <t>カイシャ</t>
    </rPh>
    <phoneticPr fontId="2"/>
  </si>
  <si>
    <t>恵比寿株式会社</t>
    <rPh sb="0" eb="3">
      <t>エビス</t>
    </rPh>
    <rPh sb="3" eb="5">
      <t>カブシキ</t>
    </rPh>
    <rPh sb="5" eb="7">
      <t>カイシャ</t>
    </rPh>
    <phoneticPr fontId="2"/>
  </si>
  <si>
    <t>大宮ユニオン</t>
    <rPh sb="0" eb="2">
      <t>オオミヤ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</si>
</sst>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&quot;令和&quot;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3">
      <alignment vertical="center"/>
    </xf>
    <xf numFmtId="0" fontId="1" fillId="0" borderId="1" xfId="3" applyBorder="1">
      <alignment vertical="center"/>
    </xf>
    <xf numFmtId="0" fontId="1" fillId="0" borderId="2" xfId="3" applyBorder="1">
      <alignment vertical="center"/>
    </xf>
    <xf numFmtId="0" fontId="1" fillId="0" borderId="3" xfId="3" applyBorder="1">
      <alignment vertical="center"/>
    </xf>
    <xf numFmtId="0" fontId="10" fillId="0" borderId="0" xfId="3" applyFo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9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176" fontId="5" fillId="0" borderId="5" xfId="0" applyNumberFormat="1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5" fillId="0" borderId="4" xfId="0" applyFont="1" applyBorder="1" applyProtection="1">
      <alignment vertical="center"/>
    </xf>
    <xf numFmtId="176" fontId="5" fillId="0" borderId="5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9" fontId="4" fillId="0" borderId="0" xfId="0" applyNumberFormat="1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</xf>
    <xf numFmtId="38" fontId="4" fillId="0" borderId="7" xfId="2" applyFont="1" applyBorder="1" applyProtection="1">
      <alignment vertical="center"/>
      <protection locked="0"/>
    </xf>
    <xf numFmtId="9" fontId="4" fillId="0" borderId="7" xfId="2" applyNumberFormat="1" applyFont="1" applyBorder="1" applyProtection="1">
      <alignment vertical="center"/>
    </xf>
    <xf numFmtId="38" fontId="4" fillId="0" borderId="7" xfId="2" applyFont="1" applyBorder="1" applyProtection="1">
      <alignment vertical="center"/>
    </xf>
    <xf numFmtId="38" fontId="4" fillId="0" borderId="8" xfId="2" applyFont="1" applyBorder="1" applyProtection="1">
      <alignment vertical="center"/>
    </xf>
    <xf numFmtId="9" fontId="4" fillId="0" borderId="7" xfId="1" applyFont="1" applyBorder="1" applyProtection="1">
      <alignment vertical="center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</xf>
    <xf numFmtId="38" fontId="4" fillId="0" borderId="10" xfId="2" applyFont="1" applyBorder="1" applyProtection="1">
      <alignment vertical="center"/>
      <protection locked="0"/>
    </xf>
    <xf numFmtId="9" fontId="4" fillId="0" borderId="10" xfId="1" applyFont="1" applyBorder="1" applyProtection="1">
      <alignment vertical="center"/>
    </xf>
    <xf numFmtId="38" fontId="4" fillId="0" borderId="10" xfId="2" applyFont="1" applyBorder="1" applyProtection="1">
      <alignment vertical="center"/>
    </xf>
    <xf numFmtId="38" fontId="4" fillId="0" borderId="11" xfId="2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0" fillId="0" borderId="0" xfId="0" applyAlignment="1">
      <alignment horizontal="left" vertical="center"/>
    </xf>
    <xf numFmtId="0" fontId="1" fillId="0" borderId="1" xfId="3" applyFont="1" applyBorder="1" applyAlignment="1">
      <alignment horizontal="left" vertical="center"/>
    </xf>
    <xf numFmtId="0" fontId="1" fillId="0" borderId="2" xfId="3" applyFont="1" applyBorder="1" applyAlignment="1">
      <alignment horizontal="left" vertical="center"/>
    </xf>
    <xf numFmtId="0" fontId="1" fillId="0" borderId="2" xfId="3" applyBorder="1" applyAlignment="1">
      <alignment horizontal="left" vertical="center"/>
    </xf>
    <xf numFmtId="0" fontId="1" fillId="0" borderId="3" xfId="3" applyFill="1" applyBorder="1" applyAlignment="1">
      <alignment horizontal="left" vertical="center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2" fillId="2" borderId="15" xfId="3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right" vertical="center"/>
      <protection locked="0"/>
    </xf>
    <xf numFmtId="0" fontId="6" fillId="0" borderId="0" xfId="3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horizontal="right" vertical="center"/>
    </xf>
  </cellXfs>
  <cellStyles count="4">
    <cellStyle name="パーセント" xfId="1" builtinId="5"/>
    <cellStyle name="桁区切り" xfId="2" builtinId="6"/>
    <cellStyle name="標準" xfId="0" builtinId="0"/>
    <cellStyle name="標準_時間割5" xfId="3" xr:uid="{00000000-0005-0000-0000-000003000000}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K27"/>
  <sheetViews>
    <sheetView workbookViewId="0">
      <selection sqref="A1:K1"/>
    </sheetView>
  </sheetViews>
  <sheetFormatPr defaultRowHeight="13.5" x14ac:dyDescent="0.15"/>
  <cols>
    <col min="1" max="1" width="5.625" style="9" customWidth="1"/>
    <col min="2" max="2" width="18.625" style="9" customWidth="1"/>
    <col min="3" max="4" width="12.625" style="9" customWidth="1"/>
    <col min="5" max="5" width="10.625" style="9" customWidth="1"/>
    <col min="6" max="6" width="8.625" style="9" customWidth="1"/>
    <col min="7" max="7" width="9.625" style="9" customWidth="1"/>
    <col min="8" max="8" width="12.625" style="9" customWidth="1"/>
    <col min="9" max="9" width="14.625" style="9" customWidth="1"/>
    <col min="10" max="10" width="11.625" style="9" customWidth="1"/>
    <col min="11" max="11" width="14.625" style="9" customWidth="1"/>
    <col min="12" max="16384" width="9" style="9"/>
  </cols>
  <sheetData>
    <row r="1" spans="1:11" ht="24" customHeight="1" x14ac:dyDescent="0.1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" customHeight="1" x14ac:dyDescent="0.15">
      <c r="A2" s="8"/>
      <c r="B2" s="8"/>
      <c r="C2" s="8"/>
      <c r="D2" s="8"/>
      <c r="E2" s="8"/>
      <c r="F2" s="8"/>
      <c r="G2" s="8"/>
      <c r="H2" s="8"/>
      <c r="I2" s="45">
        <v>43921</v>
      </c>
      <c r="J2" s="45"/>
      <c r="K2" s="10" t="s">
        <v>5</v>
      </c>
    </row>
    <row r="3" spans="1:11" ht="18" customHeight="1" thickBot="1" x14ac:dyDescent="0.2">
      <c r="I3" s="11"/>
      <c r="J3" s="6" t="s">
        <v>16</v>
      </c>
      <c r="K3" s="7">
        <v>0.05</v>
      </c>
    </row>
    <row r="4" spans="1:11" s="12" customFormat="1" ht="18" customHeight="1" thickBot="1" x14ac:dyDescent="0.2">
      <c r="A4" s="40" t="s">
        <v>0</v>
      </c>
      <c r="B4" s="41" t="s">
        <v>6</v>
      </c>
      <c r="C4" s="41" t="s">
        <v>1</v>
      </c>
      <c r="D4" s="41" t="s">
        <v>7</v>
      </c>
      <c r="E4" s="41" t="s">
        <v>9</v>
      </c>
      <c r="F4" s="41" t="s">
        <v>4</v>
      </c>
      <c r="G4" s="41" t="s">
        <v>2</v>
      </c>
      <c r="H4" s="41" t="s">
        <v>8</v>
      </c>
      <c r="I4" s="41" t="s">
        <v>12</v>
      </c>
      <c r="J4" s="41" t="s">
        <v>3</v>
      </c>
      <c r="K4" s="42" t="s">
        <v>10</v>
      </c>
    </row>
    <row r="5" spans="1:11" ht="18" customHeight="1" thickTop="1" x14ac:dyDescent="0.15">
      <c r="A5" s="20">
        <v>1</v>
      </c>
      <c r="B5" s="21" t="str">
        <f>IF(A5="","",IF(ISNA(VLOOKUP(A5,得意先一覧!$B$5:$C$54,2,FALSE)),"未登録",VLOOKUP(A5,得意先一覧!$B$5:$C$54,2,FALSE)))</f>
        <v>安芸商店株式会社</v>
      </c>
      <c r="C5" s="22">
        <v>1240000</v>
      </c>
      <c r="D5" s="22">
        <v>500000</v>
      </c>
      <c r="E5" s="22">
        <v>1200000</v>
      </c>
      <c r="F5" s="23">
        <f>IF(E5="","",$K$3)</f>
        <v>0.05</v>
      </c>
      <c r="G5" s="24">
        <f>IF(E5="","",ROUNDDOWN(E5*F5,0))</f>
        <v>60000</v>
      </c>
      <c r="H5" s="24">
        <f>IF(E5="","",E5+G5)</f>
        <v>1260000</v>
      </c>
      <c r="I5" s="24">
        <f>IF(AND(C5="",D5="",E5=""),"",IF(E5="",C5-D5,C5+H5-D5))</f>
        <v>2000000</v>
      </c>
      <c r="J5" s="22">
        <v>0</v>
      </c>
      <c r="K5" s="25">
        <f>IF(AND(J5="",I5=""),"",IF(AND(I5="",J5&lt;&gt;""),J5,I5+J5))</f>
        <v>2000000</v>
      </c>
    </row>
    <row r="6" spans="1:11" ht="18" customHeight="1" x14ac:dyDescent="0.15">
      <c r="A6" s="20">
        <v>2</v>
      </c>
      <c r="B6" s="21" t="str">
        <f>IF(A6="","",IF(ISNA(VLOOKUP(A6,得意先一覧!$B$5:$C$54,2,FALSE)),"未登録",VLOOKUP(A6,得意先一覧!$B$5:$C$54,2,FALSE)))</f>
        <v>恵比寿株式会社</v>
      </c>
      <c r="C6" s="22">
        <v>0</v>
      </c>
      <c r="D6" s="22">
        <v>350000</v>
      </c>
      <c r="E6" s="22">
        <v>120000</v>
      </c>
      <c r="F6" s="26">
        <f t="shared" ref="F6:F27" si="0">IF(E6="","",$K$3)</f>
        <v>0.05</v>
      </c>
      <c r="G6" s="24">
        <f t="shared" ref="G6:G27" si="1">IF(E6="","",ROUNDDOWN(E6*F6,0))</f>
        <v>6000</v>
      </c>
      <c r="H6" s="24">
        <f>IF(E6="","",E6+G6)</f>
        <v>126000</v>
      </c>
      <c r="I6" s="24">
        <f>IF(AND(C6="",D6="",E6=""),"",IF(E6="",C6-D6,C6+H6-D6))</f>
        <v>-224000</v>
      </c>
      <c r="J6" s="22">
        <v>0</v>
      </c>
      <c r="K6" s="25">
        <f>IF(AND(J6="",I6=""),"",IF(AND(I6="",J6&lt;&gt;""),J6,I6+J6))</f>
        <v>-224000</v>
      </c>
    </row>
    <row r="7" spans="1:11" ht="18" customHeight="1" x14ac:dyDescent="0.15">
      <c r="A7" s="20">
        <v>3</v>
      </c>
      <c r="B7" s="21" t="str">
        <f>IF(A7="","",IF(ISNA(VLOOKUP(A7,得意先一覧!$B$5:$C$54,2,FALSE)),"未登録",VLOOKUP(A7,得意先一覧!$B$5:$C$54,2,FALSE)))</f>
        <v>大宮ユニオン</v>
      </c>
      <c r="C7" s="22">
        <v>540000</v>
      </c>
      <c r="D7" s="22">
        <v>0</v>
      </c>
      <c r="E7" s="22">
        <v>250000</v>
      </c>
      <c r="F7" s="26">
        <f t="shared" si="0"/>
        <v>0.05</v>
      </c>
      <c r="G7" s="24">
        <f t="shared" si="1"/>
        <v>12500</v>
      </c>
      <c r="H7" s="24">
        <f>IF(E7="","",E7+G7)</f>
        <v>262500</v>
      </c>
      <c r="I7" s="24">
        <f>IF(AND(C7="",D7="",E7=""),"",IF(E7="",C7-D7,C7+H7-D7))</f>
        <v>802500</v>
      </c>
      <c r="J7" s="22">
        <v>320000</v>
      </c>
      <c r="K7" s="25">
        <f>IF(AND(J7="",I7=""),"",IF(AND(I7="",J7&lt;&gt;""),J7,I7+J7))</f>
        <v>1122500</v>
      </c>
    </row>
    <row r="8" spans="1:11" ht="18" customHeight="1" x14ac:dyDescent="0.15">
      <c r="A8" s="20"/>
      <c r="B8" s="21" t="str">
        <f>IF(A8="","",IF(ISNA(VLOOKUP(A8,得意先一覧!$B$5:$C$54,2,FALSE)),"未登録",VLOOKUP(A8,得意先一覧!$B$5:$C$54,2,FALSE)))</f>
        <v/>
      </c>
      <c r="C8" s="22"/>
      <c r="D8" s="22"/>
      <c r="E8" s="22"/>
      <c r="F8" s="26" t="str">
        <f t="shared" si="0"/>
        <v/>
      </c>
      <c r="G8" s="24" t="str">
        <f t="shared" si="1"/>
        <v/>
      </c>
      <c r="H8" s="24" t="str">
        <f t="shared" ref="H8:H27" si="2">IF(E8="","",E8+G8)</f>
        <v/>
      </c>
      <c r="I8" s="24" t="str">
        <f t="shared" ref="I8:I27" si="3">IF(AND(C8="",D8="",E8=""),"",IF(E8="",C8-D8,C8+H8-D8))</f>
        <v/>
      </c>
      <c r="J8" s="22"/>
      <c r="K8" s="25" t="str">
        <f>IF(AND(J8="",I8=""),"",IF(AND(I8="",J8&lt;&gt;""),J8,I8+J8))</f>
        <v/>
      </c>
    </row>
    <row r="9" spans="1:11" ht="18" customHeight="1" x14ac:dyDescent="0.15">
      <c r="A9" s="20"/>
      <c r="B9" s="21" t="str">
        <f>IF(A9="","",IF(ISNA(VLOOKUP(A9,得意先一覧!$B$5:$C$54,2,FALSE)),"未登録",VLOOKUP(A9,得意先一覧!$B$5:$C$54,2,FALSE)))</f>
        <v/>
      </c>
      <c r="C9" s="22"/>
      <c r="D9" s="22"/>
      <c r="E9" s="22"/>
      <c r="F9" s="26" t="str">
        <f t="shared" si="0"/>
        <v/>
      </c>
      <c r="G9" s="24" t="str">
        <f t="shared" si="1"/>
        <v/>
      </c>
      <c r="H9" s="24" t="str">
        <f t="shared" si="2"/>
        <v/>
      </c>
      <c r="I9" s="24" t="str">
        <f t="shared" si="3"/>
        <v/>
      </c>
      <c r="J9" s="22"/>
      <c r="K9" s="25" t="str">
        <f t="shared" ref="K9:K27" si="4">IF(AND(J9="",I9=""),"",IF(AND(I9="",J9&lt;&gt;""),J9,I9+J9))</f>
        <v/>
      </c>
    </row>
    <row r="10" spans="1:11" ht="18" customHeight="1" x14ac:dyDescent="0.15">
      <c r="A10" s="20"/>
      <c r="B10" s="21" t="str">
        <f>IF(A10="","",IF(ISNA(VLOOKUP(A10,得意先一覧!$B$5:$C$54,2,FALSE)),"未登録",VLOOKUP(A10,得意先一覧!$B$5:$C$54,2,FALSE)))</f>
        <v/>
      </c>
      <c r="C10" s="22"/>
      <c r="D10" s="22"/>
      <c r="E10" s="22"/>
      <c r="F10" s="26" t="str">
        <f t="shared" si="0"/>
        <v/>
      </c>
      <c r="G10" s="24" t="str">
        <f t="shared" si="1"/>
        <v/>
      </c>
      <c r="H10" s="24" t="str">
        <f t="shared" si="2"/>
        <v/>
      </c>
      <c r="I10" s="24" t="str">
        <f t="shared" si="3"/>
        <v/>
      </c>
      <c r="J10" s="22"/>
      <c r="K10" s="25" t="str">
        <f t="shared" si="4"/>
        <v/>
      </c>
    </row>
    <row r="11" spans="1:11" ht="18" customHeight="1" x14ac:dyDescent="0.15">
      <c r="A11" s="20"/>
      <c r="B11" s="21" t="str">
        <f>IF(A11="","",IF(ISNA(VLOOKUP(A11,得意先一覧!$B$5:$C$54,2,FALSE)),"未登録",VLOOKUP(A11,得意先一覧!$B$5:$C$54,2,FALSE)))</f>
        <v/>
      </c>
      <c r="C11" s="22"/>
      <c r="D11" s="22"/>
      <c r="E11" s="22"/>
      <c r="F11" s="26" t="str">
        <f t="shared" si="0"/>
        <v/>
      </c>
      <c r="G11" s="24" t="str">
        <f t="shared" si="1"/>
        <v/>
      </c>
      <c r="H11" s="24" t="str">
        <f t="shared" si="2"/>
        <v/>
      </c>
      <c r="I11" s="24" t="str">
        <f t="shared" si="3"/>
        <v/>
      </c>
      <c r="J11" s="22"/>
      <c r="K11" s="25" t="str">
        <f t="shared" si="4"/>
        <v/>
      </c>
    </row>
    <row r="12" spans="1:11" ht="18" customHeight="1" x14ac:dyDescent="0.15">
      <c r="A12" s="20"/>
      <c r="B12" s="21" t="str">
        <f>IF(A12="","",IF(ISNA(VLOOKUP(A12,得意先一覧!$B$5:$C$54,2,FALSE)),"未登録",VLOOKUP(A12,得意先一覧!$B$5:$C$54,2,FALSE)))</f>
        <v/>
      </c>
      <c r="C12" s="22"/>
      <c r="D12" s="22"/>
      <c r="E12" s="22"/>
      <c r="F12" s="26" t="str">
        <f t="shared" si="0"/>
        <v/>
      </c>
      <c r="G12" s="24" t="str">
        <f t="shared" si="1"/>
        <v/>
      </c>
      <c r="H12" s="24" t="str">
        <f t="shared" si="2"/>
        <v/>
      </c>
      <c r="I12" s="24" t="str">
        <f t="shared" si="3"/>
        <v/>
      </c>
      <c r="J12" s="22"/>
      <c r="K12" s="25" t="str">
        <f t="shared" si="4"/>
        <v/>
      </c>
    </row>
    <row r="13" spans="1:11" ht="18" customHeight="1" x14ac:dyDescent="0.15">
      <c r="A13" s="20"/>
      <c r="B13" s="21" t="str">
        <f>IF(A13="","",IF(ISNA(VLOOKUP(A13,得意先一覧!$B$5:$C$54,2,FALSE)),"未登録",VLOOKUP(A13,得意先一覧!$B$5:$C$54,2,FALSE)))</f>
        <v/>
      </c>
      <c r="C13" s="22"/>
      <c r="D13" s="22"/>
      <c r="E13" s="22"/>
      <c r="F13" s="26" t="str">
        <f t="shared" si="0"/>
        <v/>
      </c>
      <c r="G13" s="24" t="str">
        <f t="shared" si="1"/>
        <v/>
      </c>
      <c r="H13" s="24" t="str">
        <f t="shared" si="2"/>
        <v/>
      </c>
      <c r="I13" s="24" t="str">
        <f t="shared" si="3"/>
        <v/>
      </c>
      <c r="J13" s="22"/>
      <c r="K13" s="25" t="str">
        <f t="shared" si="4"/>
        <v/>
      </c>
    </row>
    <row r="14" spans="1:11" ht="18" customHeight="1" x14ac:dyDescent="0.15">
      <c r="A14" s="20"/>
      <c r="B14" s="21" t="str">
        <f>IF(A14="","",IF(ISNA(VLOOKUP(A14,得意先一覧!$B$5:$C$54,2,FALSE)),"未登録",VLOOKUP(A14,得意先一覧!$B$5:$C$54,2,FALSE)))</f>
        <v/>
      </c>
      <c r="C14" s="22"/>
      <c r="D14" s="22"/>
      <c r="E14" s="22"/>
      <c r="F14" s="26" t="str">
        <f t="shared" si="0"/>
        <v/>
      </c>
      <c r="G14" s="24" t="str">
        <f t="shared" si="1"/>
        <v/>
      </c>
      <c r="H14" s="24" t="str">
        <f t="shared" si="2"/>
        <v/>
      </c>
      <c r="I14" s="24" t="str">
        <f t="shared" si="3"/>
        <v/>
      </c>
      <c r="J14" s="22"/>
      <c r="K14" s="25" t="str">
        <f t="shared" si="4"/>
        <v/>
      </c>
    </row>
    <row r="15" spans="1:11" ht="18" customHeight="1" x14ac:dyDescent="0.15">
      <c r="A15" s="20"/>
      <c r="B15" s="21" t="str">
        <f>IF(A15="","",IF(ISNA(VLOOKUP(A15,得意先一覧!$B$5:$C$54,2,FALSE)),"未登録",VLOOKUP(A15,得意先一覧!$B$5:$C$54,2,FALSE)))</f>
        <v/>
      </c>
      <c r="C15" s="22"/>
      <c r="D15" s="22"/>
      <c r="E15" s="22"/>
      <c r="F15" s="26" t="str">
        <f t="shared" si="0"/>
        <v/>
      </c>
      <c r="G15" s="24" t="str">
        <f t="shared" si="1"/>
        <v/>
      </c>
      <c r="H15" s="24" t="str">
        <f t="shared" si="2"/>
        <v/>
      </c>
      <c r="I15" s="24" t="str">
        <f t="shared" si="3"/>
        <v/>
      </c>
      <c r="J15" s="22"/>
      <c r="K15" s="25" t="str">
        <f t="shared" si="4"/>
        <v/>
      </c>
    </row>
    <row r="16" spans="1:11" ht="18" customHeight="1" x14ac:dyDescent="0.15">
      <c r="A16" s="20"/>
      <c r="B16" s="21" t="str">
        <f>IF(A16="","",IF(ISNA(VLOOKUP(A16,得意先一覧!$B$5:$C$54,2,FALSE)),"未登録",VLOOKUP(A16,得意先一覧!$B$5:$C$54,2,FALSE)))</f>
        <v/>
      </c>
      <c r="C16" s="22"/>
      <c r="D16" s="22"/>
      <c r="E16" s="22"/>
      <c r="F16" s="26" t="str">
        <f t="shared" si="0"/>
        <v/>
      </c>
      <c r="G16" s="24" t="str">
        <f t="shared" si="1"/>
        <v/>
      </c>
      <c r="H16" s="24" t="str">
        <f t="shared" si="2"/>
        <v/>
      </c>
      <c r="I16" s="24" t="str">
        <f t="shared" si="3"/>
        <v/>
      </c>
      <c r="J16" s="22"/>
      <c r="K16" s="25" t="str">
        <f t="shared" si="4"/>
        <v/>
      </c>
    </row>
    <row r="17" spans="1:11" ht="18" customHeight="1" x14ac:dyDescent="0.15">
      <c r="A17" s="20"/>
      <c r="B17" s="21" t="str">
        <f>IF(A17="","",IF(ISNA(VLOOKUP(A17,得意先一覧!$B$5:$C$54,2,FALSE)),"未登録",VLOOKUP(A17,得意先一覧!$B$5:$C$54,2,FALSE)))</f>
        <v/>
      </c>
      <c r="C17" s="22"/>
      <c r="D17" s="22"/>
      <c r="E17" s="22"/>
      <c r="F17" s="26" t="str">
        <f t="shared" si="0"/>
        <v/>
      </c>
      <c r="G17" s="24" t="str">
        <f t="shared" si="1"/>
        <v/>
      </c>
      <c r="H17" s="24" t="str">
        <f t="shared" si="2"/>
        <v/>
      </c>
      <c r="I17" s="24" t="str">
        <f t="shared" si="3"/>
        <v/>
      </c>
      <c r="J17" s="22"/>
      <c r="K17" s="25" t="str">
        <f t="shared" si="4"/>
        <v/>
      </c>
    </row>
    <row r="18" spans="1:11" ht="18" customHeight="1" x14ac:dyDescent="0.15">
      <c r="A18" s="20"/>
      <c r="B18" s="21" t="str">
        <f>IF(A18="","",IF(ISNA(VLOOKUP(A18,得意先一覧!$B$5:$C$54,2,FALSE)),"未登録",VLOOKUP(A18,得意先一覧!$B$5:$C$54,2,FALSE)))</f>
        <v/>
      </c>
      <c r="C18" s="22"/>
      <c r="D18" s="22"/>
      <c r="E18" s="22"/>
      <c r="F18" s="26" t="str">
        <f t="shared" si="0"/>
        <v/>
      </c>
      <c r="G18" s="24" t="str">
        <f t="shared" si="1"/>
        <v/>
      </c>
      <c r="H18" s="24" t="str">
        <f t="shared" si="2"/>
        <v/>
      </c>
      <c r="I18" s="24" t="str">
        <f t="shared" si="3"/>
        <v/>
      </c>
      <c r="J18" s="22"/>
      <c r="K18" s="25" t="str">
        <f t="shared" si="4"/>
        <v/>
      </c>
    </row>
    <row r="19" spans="1:11" ht="18" customHeight="1" x14ac:dyDescent="0.15">
      <c r="A19" s="20"/>
      <c r="B19" s="21" t="str">
        <f>IF(A19="","",IF(ISNA(VLOOKUP(A19,得意先一覧!$B$5:$C$54,2,FALSE)),"未登録",VLOOKUP(A19,得意先一覧!$B$5:$C$54,2,FALSE)))</f>
        <v/>
      </c>
      <c r="C19" s="22"/>
      <c r="D19" s="22"/>
      <c r="E19" s="22"/>
      <c r="F19" s="26" t="str">
        <f t="shared" si="0"/>
        <v/>
      </c>
      <c r="G19" s="24" t="str">
        <f t="shared" si="1"/>
        <v/>
      </c>
      <c r="H19" s="24" t="str">
        <f t="shared" si="2"/>
        <v/>
      </c>
      <c r="I19" s="24" t="str">
        <f t="shared" si="3"/>
        <v/>
      </c>
      <c r="J19" s="22"/>
      <c r="K19" s="25" t="str">
        <f t="shared" si="4"/>
        <v/>
      </c>
    </row>
    <row r="20" spans="1:11" ht="18" customHeight="1" x14ac:dyDescent="0.15">
      <c r="A20" s="20"/>
      <c r="B20" s="21" t="str">
        <f>IF(A20="","",IF(ISNA(VLOOKUP(A20,得意先一覧!$B$5:$C$54,2,FALSE)),"未登録",VLOOKUP(A20,得意先一覧!$B$5:$C$54,2,FALSE)))</f>
        <v/>
      </c>
      <c r="C20" s="22"/>
      <c r="D20" s="22"/>
      <c r="E20" s="22"/>
      <c r="F20" s="26" t="str">
        <f t="shared" si="0"/>
        <v/>
      </c>
      <c r="G20" s="24" t="str">
        <f t="shared" si="1"/>
        <v/>
      </c>
      <c r="H20" s="24" t="str">
        <f t="shared" si="2"/>
        <v/>
      </c>
      <c r="I20" s="24" t="str">
        <f t="shared" si="3"/>
        <v/>
      </c>
      <c r="J20" s="22"/>
      <c r="K20" s="25" t="str">
        <f t="shared" si="4"/>
        <v/>
      </c>
    </row>
    <row r="21" spans="1:11" ht="18" customHeight="1" x14ac:dyDescent="0.15">
      <c r="A21" s="20"/>
      <c r="B21" s="21" t="str">
        <f>IF(A21="","",IF(ISNA(VLOOKUP(A21,得意先一覧!$B$5:$C$54,2,FALSE)),"未登録",VLOOKUP(A21,得意先一覧!$B$5:$C$54,2,FALSE)))</f>
        <v/>
      </c>
      <c r="C21" s="22"/>
      <c r="D21" s="22"/>
      <c r="E21" s="22"/>
      <c r="F21" s="26" t="str">
        <f t="shared" si="0"/>
        <v/>
      </c>
      <c r="G21" s="24" t="str">
        <f t="shared" si="1"/>
        <v/>
      </c>
      <c r="H21" s="24" t="str">
        <f t="shared" si="2"/>
        <v/>
      </c>
      <c r="I21" s="24" t="str">
        <f t="shared" si="3"/>
        <v/>
      </c>
      <c r="J21" s="22"/>
      <c r="K21" s="25" t="str">
        <f t="shared" si="4"/>
        <v/>
      </c>
    </row>
    <row r="22" spans="1:11" ht="18" customHeight="1" x14ac:dyDescent="0.15">
      <c r="A22" s="20"/>
      <c r="B22" s="21" t="str">
        <f>IF(A22="","",IF(ISNA(VLOOKUP(A22,得意先一覧!$B$5:$C$54,2,FALSE)),"未登録",VLOOKUP(A22,得意先一覧!$B$5:$C$54,2,FALSE)))</f>
        <v/>
      </c>
      <c r="C22" s="22"/>
      <c r="D22" s="22"/>
      <c r="E22" s="22"/>
      <c r="F22" s="26" t="str">
        <f t="shared" si="0"/>
        <v/>
      </c>
      <c r="G22" s="24" t="str">
        <f t="shared" si="1"/>
        <v/>
      </c>
      <c r="H22" s="24" t="str">
        <f t="shared" si="2"/>
        <v/>
      </c>
      <c r="I22" s="24" t="str">
        <f t="shared" si="3"/>
        <v/>
      </c>
      <c r="J22" s="22"/>
      <c r="K22" s="25" t="str">
        <f t="shared" si="4"/>
        <v/>
      </c>
    </row>
    <row r="23" spans="1:11" ht="18" customHeight="1" x14ac:dyDescent="0.15">
      <c r="A23" s="20"/>
      <c r="B23" s="21" t="str">
        <f>IF(A23="","",IF(ISNA(VLOOKUP(A23,得意先一覧!$B$5:$C$54,2,FALSE)),"未登録",VLOOKUP(A23,得意先一覧!$B$5:$C$54,2,FALSE)))</f>
        <v/>
      </c>
      <c r="C23" s="22"/>
      <c r="D23" s="22"/>
      <c r="E23" s="22"/>
      <c r="F23" s="26" t="str">
        <f t="shared" si="0"/>
        <v/>
      </c>
      <c r="G23" s="24" t="str">
        <f t="shared" si="1"/>
        <v/>
      </c>
      <c r="H23" s="24" t="str">
        <f t="shared" si="2"/>
        <v/>
      </c>
      <c r="I23" s="24" t="str">
        <f t="shared" si="3"/>
        <v/>
      </c>
      <c r="J23" s="22"/>
      <c r="K23" s="25" t="str">
        <f t="shared" si="4"/>
        <v/>
      </c>
    </row>
    <row r="24" spans="1:11" ht="18" customHeight="1" x14ac:dyDescent="0.15">
      <c r="A24" s="20"/>
      <c r="B24" s="21" t="str">
        <f>IF(A24="","",IF(ISNA(VLOOKUP(A24,得意先一覧!$B$5:$C$54,2,FALSE)),"未登録",VLOOKUP(A24,得意先一覧!$B$5:$C$54,2,FALSE)))</f>
        <v/>
      </c>
      <c r="C24" s="22"/>
      <c r="D24" s="22"/>
      <c r="E24" s="22"/>
      <c r="F24" s="26" t="str">
        <f t="shared" si="0"/>
        <v/>
      </c>
      <c r="G24" s="24" t="str">
        <f t="shared" si="1"/>
        <v/>
      </c>
      <c r="H24" s="24" t="str">
        <f t="shared" si="2"/>
        <v/>
      </c>
      <c r="I24" s="24" t="str">
        <f t="shared" si="3"/>
        <v/>
      </c>
      <c r="J24" s="22"/>
      <c r="K24" s="25" t="str">
        <f t="shared" si="4"/>
        <v/>
      </c>
    </row>
    <row r="25" spans="1:11" ht="18" customHeight="1" x14ac:dyDescent="0.15">
      <c r="A25" s="20"/>
      <c r="B25" s="21" t="str">
        <f>IF(A25="","",IF(ISNA(VLOOKUP(A25,得意先一覧!$B$5:$C$54,2,FALSE)),"未登録",VLOOKUP(A25,得意先一覧!$B$5:$C$54,2,FALSE)))</f>
        <v/>
      </c>
      <c r="C25" s="22"/>
      <c r="D25" s="22"/>
      <c r="E25" s="22"/>
      <c r="F25" s="26" t="str">
        <f t="shared" si="0"/>
        <v/>
      </c>
      <c r="G25" s="24" t="str">
        <f t="shared" si="1"/>
        <v/>
      </c>
      <c r="H25" s="24" t="str">
        <f t="shared" si="2"/>
        <v/>
      </c>
      <c r="I25" s="24" t="str">
        <f t="shared" si="3"/>
        <v/>
      </c>
      <c r="J25" s="22"/>
      <c r="K25" s="25" t="str">
        <f t="shared" si="4"/>
        <v/>
      </c>
    </row>
    <row r="26" spans="1:11" ht="18" customHeight="1" x14ac:dyDescent="0.15">
      <c r="A26" s="20"/>
      <c r="B26" s="21" t="str">
        <f>IF(A26="","",IF(ISNA(VLOOKUP(A26,得意先一覧!$B$5:$C$54,2,FALSE)),"未登録",VLOOKUP(A26,得意先一覧!$B$5:$C$54,2,FALSE)))</f>
        <v/>
      </c>
      <c r="C26" s="22"/>
      <c r="D26" s="22"/>
      <c r="E26" s="22"/>
      <c r="F26" s="26" t="str">
        <f t="shared" si="0"/>
        <v/>
      </c>
      <c r="G26" s="24" t="str">
        <f t="shared" si="1"/>
        <v/>
      </c>
      <c r="H26" s="24" t="str">
        <f t="shared" si="2"/>
        <v/>
      </c>
      <c r="I26" s="24" t="str">
        <f t="shared" si="3"/>
        <v/>
      </c>
      <c r="J26" s="22"/>
      <c r="K26" s="25" t="str">
        <f t="shared" si="4"/>
        <v/>
      </c>
    </row>
    <row r="27" spans="1:11" ht="14.25" thickBot="1" x14ac:dyDescent="0.2">
      <c r="A27" s="27"/>
      <c r="B27" s="28" t="str">
        <f>IF(A27="","",IF(ISNA(VLOOKUP(A27,得意先一覧!$B$5:$C$54,2,FALSE)),"未登録",VLOOKUP(A27,得意先一覧!$B$5:$C$54,2,FALSE)))</f>
        <v/>
      </c>
      <c r="C27" s="29"/>
      <c r="D27" s="29"/>
      <c r="E27" s="29"/>
      <c r="F27" s="30" t="str">
        <f t="shared" si="0"/>
        <v/>
      </c>
      <c r="G27" s="31" t="str">
        <f t="shared" si="1"/>
        <v/>
      </c>
      <c r="H27" s="31" t="str">
        <f t="shared" si="2"/>
        <v/>
      </c>
      <c r="I27" s="31" t="str">
        <f t="shared" si="3"/>
        <v/>
      </c>
      <c r="J27" s="29"/>
      <c r="K27" s="32" t="str">
        <f t="shared" si="4"/>
        <v/>
      </c>
    </row>
  </sheetData>
  <sheetProtection sheet="1" objects="1" scenarios="1"/>
  <mergeCells count="2">
    <mergeCell ref="A1:K1"/>
    <mergeCell ref="I2:J2"/>
  </mergeCells>
  <phoneticPr fontId="2"/>
  <conditionalFormatting sqref="A5:K27">
    <cfRule type="expression" dxfId="1" priority="1" stopIfTrue="1">
      <formula>MOD(ROW(),2)=1</formula>
    </cfRule>
  </conditionalFormatting>
  <dataValidations count="2">
    <dataValidation imeMode="off" allowBlank="1" showInputMessage="1" showErrorMessage="1" sqref="C5:K27" xr:uid="{00000000-0002-0000-0000-000000000000}"/>
    <dataValidation imeMode="on" allowBlank="1" showInputMessage="1" showErrorMessage="1" sqref="B5:B27" xr:uid="{00000000-0002-0000-0000-000001000000}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B1:C54"/>
  <sheetViews>
    <sheetView workbookViewId="0">
      <selection activeCell="C6" sqref="C6"/>
    </sheetView>
  </sheetViews>
  <sheetFormatPr defaultRowHeight="13.5" x14ac:dyDescent="0.15"/>
  <cols>
    <col min="1" max="1" width="2.625" customWidth="1"/>
    <col min="3" max="3" width="20.625" style="35" customWidth="1"/>
    <col min="4" max="4" width="2.625" customWidth="1"/>
  </cols>
  <sheetData>
    <row r="1" spans="2:3" x14ac:dyDescent="0.15">
      <c r="B1" s="5" t="s">
        <v>18</v>
      </c>
    </row>
    <row r="2" spans="2:3" x14ac:dyDescent="0.15">
      <c r="B2" s="5" t="s">
        <v>17</v>
      </c>
    </row>
    <row r="3" spans="2:3" x14ac:dyDescent="0.15">
      <c r="B3" s="5"/>
    </row>
    <row r="4" spans="2:3" s="1" customFormat="1" ht="30" customHeight="1" x14ac:dyDescent="0.15">
      <c r="B4" s="46" t="s">
        <v>13</v>
      </c>
      <c r="C4" s="46"/>
    </row>
    <row r="5" spans="2:3" s="1" customFormat="1" x14ac:dyDescent="0.15">
      <c r="B5" s="43" t="s">
        <v>14</v>
      </c>
      <c r="C5" s="43" t="s">
        <v>15</v>
      </c>
    </row>
    <row r="6" spans="2:3" s="1" customFormat="1" x14ac:dyDescent="0.15">
      <c r="B6" s="2">
        <v>1</v>
      </c>
      <c r="C6" s="36" t="s">
        <v>19</v>
      </c>
    </row>
    <row r="7" spans="2:3" s="1" customFormat="1" x14ac:dyDescent="0.15">
      <c r="B7" s="3">
        <v>2</v>
      </c>
      <c r="C7" s="37" t="s">
        <v>20</v>
      </c>
    </row>
    <row r="8" spans="2:3" s="1" customFormat="1" x14ac:dyDescent="0.15">
      <c r="B8" s="3">
        <v>3</v>
      </c>
      <c r="C8" s="37" t="s">
        <v>21</v>
      </c>
    </row>
    <row r="9" spans="2:3" s="1" customFormat="1" x14ac:dyDescent="0.15">
      <c r="B9" s="3"/>
      <c r="C9" s="37"/>
    </row>
    <row r="10" spans="2:3" s="1" customFormat="1" x14ac:dyDescent="0.15">
      <c r="B10" s="3"/>
      <c r="C10" s="37"/>
    </row>
    <row r="11" spans="2:3" s="1" customFormat="1" x14ac:dyDescent="0.15">
      <c r="B11" s="3"/>
      <c r="C11" s="37"/>
    </row>
    <row r="12" spans="2:3" s="1" customFormat="1" x14ac:dyDescent="0.15">
      <c r="B12" s="3"/>
      <c r="C12" s="37"/>
    </row>
    <row r="13" spans="2:3" s="1" customFormat="1" x14ac:dyDescent="0.15">
      <c r="B13" s="3"/>
      <c r="C13" s="37"/>
    </row>
    <row r="14" spans="2:3" s="1" customFormat="1" x14ac:dyDescent="0.15">
      <c r="B14" s="3"/>
      <c r="C14" s="37"/>
    </row>
    <row r="15" spans="2:3" s="1" customFormat="1" x14ac:dyDescent="0.15">
      <c r="B15" s="3"/>
      <c r="C15" s="37"/>
    </row>
    <row r="16" spans="2:3" s="1" customFormat="1" x14ac:dyDescent="0.15">
      <c r="B16" s="3"/>
      <c r="C16" s="37"/>
    </row>
    <row r="17" spans="2:3" s="1" customFormat="1" x14ac:dyDescent="0.15">
      <c r="B17" s="3"/>
      <c r="C17" s="37"/>
    </row>
    <row r="18" spans="2:3" s="1" customFormat="1" x14ac:dyDescent="0.15">
      <c r="B18" s="3"/>
      <c r="C18" s="37"/>
    </row>
    <row r="19" spans="2:3" s="1" customFormat="1" x14ac:dyDescent="0.15">
      <c r="B19" s="3"/>
      <c r="C19" s="37"/>
    </row>
    <row r="20" spans="2:3" s="1" customFormat="1" x14ac:dyDescent="0.15">
      <c r="B20" s="3"/>
      <c r="C20" s="37"/>
    </row>
    <row r="21" spans="2:3" s="1" customFormat="1" x14ac:dyDescent="0.15">
      <c r="B21" s="3"/>
      <c r="C21" s="37"/>
    </row>
    <row r="22" spans="2:3" s="1" customFormat="1" x14ac:dyDescent="0.15">
      <c r="B22" s="3"/>
      <c r="C22" s="37"/>
    </row>
    <row r="23" spans="2:3" s="1" customFormat="1" x14ac:dyDescent="0.15">
      <c r="B23" s="3"/>
      <c r="C23" s="37"/>
    </row>
    <row r="24" spans="2:3" s="1" customFormat="1" x14ac:dyDescent="0.15">
      <c r="B24" s="3"/>
      <c r="C24" s="37"/>
    </row>
    <row r="25" spans="2:3" s="1" customFormat="1" x14ac:dyDescent="0.15">
      <c r="B25" s="3"/>
      <c r="C25" s="37"/>
    </row>
    <row r="26" spans="2:3" s="1" customFormat="1" x14ac:dyDescent="0.15">
      <c r="B26" s="3"/>
      <c r="C26" s="37"/>
    </row>
    <row r="27" spans="2:3" s="1" customFormat="1" x14ac:dyDescent="0.15">
      <c r="B27" s="3"/>
      <c r="C27" s="37"/>
    </row>
    <row r="28" spans="2:3" s="1" customFormat="1" x14ac:dyDescent="0.15">
      <c r="B28" s="3"/>
      <c r="C28" s="37"/>
    </row>
    <row r="29" spans="2:3" s="1" customFormat="1" x14ac:dyDescent="0.15">
      <c r="B29" s="3"/>
      <c r="C29" s="37"/>
    </row>
    <row r="30" spans="2:3" s="1" customFormat="1" x14ac:dyDescent="0.15">
      <c r="B30" s="3"/>
      <c r="C30" s="37"/>
    </row>
    <row r="31" spans="2:3" s="1" customFormat="1" x14ac:dyDescent="0.15">
      <c r="B31" s="3"/>
      <c r="C31" s="37"/>
    </row>
    <row r="32" spans="2:3" s="1" customFormat="1" x14ac:dyDescent="0.15">
      <c r="B32" s="3"/>
      <c r="C32" s="37"/>
    </row>
    <row r="33" spans="2:3" s="1" customFormat="1" x14ac:dyDescent="0.15">
      <c r="B33" s="3"/>
      <c r="C33" s="37"/>
    </row>
    <row r="34" spans="2:3" s="1" customFormat="1" x14ac:dyDescent="0.15">
      <c r="B34" s="3"/>
      <c r="C34" s="37"/>
    </row>
    <row r="35" spans="2:3" s="1" customFormat="1" x14ac:dyDescent="0.15">
      <c r="B35" s="3"/>
      <c r="C35" s="37"/>
    </row>
    <row r="36" spans="2:3" s="1" customFormat="1" x14ac:dyDescent="0.15">
      <c r="B36" s="3"/>
      <c r="C36" s="37"/>
    </row>
    <row r="37" spans="2:3" s="1" customFormat="1" x14ac:dyDescent="0.15">
      <c r="B37" s="3"/>
      <c r="C37" s="37"/>
    </row>
    <row r="38" spans="2:3" s="1" customFormat="1" x14ac:dyDescent="0.15">
      <c r="B38" s="3"/>
      <c r="C38" s="37"/>
    </row>
    <row r="39" spans="2:3" s="1" customFormat="1" x14ac:dyDescent="0.15">
      <c r="B39" s="3"/>
      <c r="C39" s="37"/>
    </row>
    <row r="40" spans="2:3" s="1" customFormat="1" x14ac:dyDescent="0.15">
      <c r="B40" s="3"/>
      <c r="C40" s="37"/>
    </row>
    <row r="41" spans="2:3" s="1" customFormat="1" x14ac:dyDescent="0.15">
      <c r="B41" s="3"/>
      <c r="C41" s="37"/>
    </row>
    <row r="42" spans="2:3" s="1" customFormat="1" x14ac:dyDescent="0.15">
      <c r="B42" s="3"/>
      <c r="C42" s="37"/>
    </row>
    <row r="43" spans="2:3" s="1" customFormat="1" x14ac:dyDescent="0.15">
      <c r="B43" s="3"/>
      <c r="C43" s="37"/>
    </row>
    <row r="44" spans="2:3" s="1" customFormat="1" x14ac:dyDescent="0.15">
      <c r="B44" s="3"/>
      <c r="C44" s="37"/>
    </row>
    <row r="45" spans="2:3" s="1" customFormat="1" x14ac:dyDescent="0.15">
      <c r="B45" s="3"/>
      <c r="C45" s="37"/>
    </row>
    <row r="46" spans="2:3" s="1" customFormat="1" x14ac:dyDescent="0.15">
      <c r="B46" s="3"/>
      <c r="C46" s="37"/>
    </row>
    <row r="47" spans="2:3" s="1" customFormat="1" x14ac:dyDescent="0.15">
      <c r="B47" s="3"/>
      <c r="C47" s="37"/>
    </row>
    <row r="48" spans="2:3" s="1" customFormat="1" x14ac:dyDescent="0.15">
      <c r="B48" s="3"/>
      <c r="C48" s="37"/>
    </row>
    <row r="49" spans="2:3" s="1" customFormat="1" x14ac:dyDescent="0.15">
      <c r="B49" s="3"/>
      <c r="C49" s="37"/>
    </row>
    <row r="50" spans="2:3" s="1" customFormat="1" x14ac:dyDescent="0.15">
      <c r="B50" s="3"/>
      <c r="C50" s="38"/>
    </row>
    <row r="51" spans="2:3" s="1" customFormat="1" x14ac:dyDescent="0.15">
      <c r="B51" s="3"/>
      <c r="C51" s="38"/>
    </row>
    <row r="52" spans="2:3" s="1" customFormat="1" x14ac:dyDescent="0.15">
      <c r="B52" s="3"/>
      <c r="C52" s="38"/>
    </row>
    <row r="53" spans="2:3" s="1" customFormat="1" x14ac:dyDescent="0.15">
      <c r="B53" s="3"/>
      <c r="C53" s="38"/>
    </row>
    <row r="54" spans="2:3" s="1" customFormat="1" x14ac:dyDescent="0.15">
      <c r="B54" s="4"/>
      <c r="C54" s="39"/>
    </row>
  </sheetData>
  <mergeCells count="1">
    <mergeCell ref="B4:C4"/>
  </mergeCells>
  <phoneticPr fontId="2"/>
  <dataValidations count="2">
    <dataValidation imeMode="off" allowBlank="1" showInputMessage="1" showErrorMessage="1" sqref="B6:B54" xr:uid="{00000000-0002-0000-0100-000000000000}"/>
    <dataValidation imeMode="on" allowBlank="1" showInputMessage="1" showErrorMessage="1" sqref="C6:C54" xr:uid="{00000000-0002-0000-0100-000001000000}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1:K27"/>
  <sheetViews>
    <sheetView tabSelected="1" workbookViewId="0">
      <selection sqref="A1:K1"/>
    </sheetView>
  </sheetViews>
  <sheetFormatPr defaultRowHeight="13.5" x14ac:dyDescent="0.15"/>
  <cols>
    <col min="1" max="1" width="5.625" style="14" customWidth="1"/>
    <col min="2" max="2" width="18.625" style="14" customWidth="1"/>
    <col min="3" max="4" width="12.625" style="14" customWidth="1"/>
    <col min="5" max="5" width="10.625" style="14" customWidth="1"/>
    <col min="6" max="6" width="8.625" style="14" customWidth="1"/>
    <col min="7" max="7" width="9.625" style="14" customWidth="1"/>
    <col min="8" max="8" width="12.625" style="14" customWidth="1"/>
    <col min="9" max="9" width="14.625" style="14" customWidth="1"/>
    <col min="10" max="10" width="11.625" style="14" customWidth="1"/>
    <col min="11" max="11" width="14.625" style="14" customWidth="1"/>
    <col min="12" max="16384" width="9" style="14"/>
  </cols>
  <sheetData>
    <row r="1" spans="1:11" ht="24" customHeight="1" x14ac:dyDescent="0.15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" customHeight="1" x14ac:dyDescent="0.15">
      <c r="A2" s="13"/>
      <c r="B2" s="13"/>
      <c r="C2" s="13"/>
      <c r="D2" s="13"/>
      <c r="E2" s="13"/>
      <c r="F2" s="13"/>
      <c r="G2" s="13"/>
      <c r="H2" s="13"/>
      <c r="I2" s="48">
        <v>43921</v>
      </c>
      <c r="J2" s="48"/>
      <c r="K2" s="15" t="s">
        <v>5</v>
      </c>
    </row>
    <row r="3" spans="1:11" ht="18" customHeight="1" thickBot="1" x14ac:dyDescent="0.2">
      <c r="I3" s="16"/>
      <c r="J3" s="17" t="s">
        <v>16</v>
      </c>
      <c r="K3" s="18">
        <v>0.05</v>
      </c>
    </row>
    <row r="4" spans="1:11" s="19" customFormat="1" ht="18" customHeight="1" thickBot="1" x14ac:dyDescent="0.2">
      <c r="A4" s="40" t="s">
        <v>0</v>
      </c>
      <c r="B4" s="40" t="s">
        <v>6</v>
      </c>
      <c r="C4" s="40" t="s">
        <v>1</v>
      </c>
      <c r="D4" s="40" t="s">
        <v>7</v>
      </c>
      <c r="E4" s="40" t="s">
        <v>9</v>
      </c>
      <c r="F4" s="40" t="s">
        <v>4</v>
      </c>
      <c r="G4" s="40" t="s">
        <v>2</v>
      </c>
      <c r="H4" s="40" t="s">
        <v>8</v>
      </c>
      <c r="I4" s="40" t="s">
        <v>12</v>
      </c>
      <c r="J4" s="40" t="s">
        <v>3</v>
      </c>
      <c r="K4" s="40" t="s">
        <v>10</v>
      </c>
    </row>
    <row r="5" spans="1:11" ht="18" customHeight="1" thickTop="1" x14ac:dyDescent="0.15">
      <c r="A5" s="33">
        <v>1</v>
      </c>
      <c r="B5" s="21" t="str">
        <f>IF(A5="","",IF(ISNA(VLOOKUP(A5,得意先一覧!$B$5:$C$54,2,FALSE)),"未登録",VLOOKUP(A5,得意先一覧!$B$5:$C$54,2,FALSE)))</f>
        <v>安芸商店株式会社</v>
      </c>
      <c r="C5" s="24">
        <v>1240000</v>
      </c>
      <c r="D5" s="24">
        <v>500000</v>
      </c>
      <c r="E5" s="24">
        <v>1200000</v>
      </c>
      <c r="F5" s="23">
        <f>IF(E5="","",$K$3)</f>
        <v>0.05</v>
      </c>
      <c r="G5" s="24">
        <f>IF(E5="","",ROUNDDOWN(E5*F5,0))</f>
        <v>60000</v>
      </c>
      <c r="H5" s="24">
        <f>IF(E5="","",E5+G5)</f>
        <v>1260000</v>
      </c>
      <c r="I5" s="24">
        <f>IF(AND(C5="",D5="",E5=""),"",IF(E5="",C5-D5,C5+H5-D5))</f>
        <v>2000000</v>
      </c>
      <c r="J5" s="24">
        <v>0</v>
      </c>
      <c r="K5" s="25">
        <f t="shared" ref="K5:K27" si="0">IF(AND(J5="",I5=""),"",IF(AND(I5="",J5&lt;&gt;""),J5,I5+J5))</f>
        <v>2000000</v>
      </c>
    </row>
    <row r="6" spans="1:11" ht="18" customHeight="1" x14ac:dyDescent="0.15">
      <c r="A6" s="33">
        <v>2</v>
      </c>
      <c r="B6" s="21" t="str">
        <f>IF(A6="","",IF(ISNA(VLOOKUP(A6,得意先一覧!$B$5:$C$54,2,FALSE)),"未登録",VLOOKUP(A6,得意先一覧!$B$5:$C$54,2,FALSE)))</f>
        <v>恵比寿株式会社</v>
      </c>
      <c r="C6" s="24">
        <v>0</v>
      </c>
      <c r="D6" s="24">
        <v>350000</v>
      </c>
      <c r="E6" s="24">
        <v>120000</v>
      </c>
      <c r="F6" s="26">
        <f>IF(E6="","",$K$3)</f>
        <v>0.05</v>
      </c>
      <c r="G6" s="24">
        <f t="shared" ref="G6:G27" si="1">IF(E6="","",ROUNDDOWN(E6*F6,0))</f>
        <v>6000</v>
      </c>
      <c r="H6" s="24">
        <f>IF(E6="","",E6+G6)</f>
        <v>126000</v>
      </c>
      <c r="I6" s="24">
        <f t="shared" ref="I6:I27" si="2">IF(AND(C6="",D6="",E6=""),"",IF(E6="",C6-D6,C6+H6-D6))</f>
        <v>-224000</v>
      </c>
      <c r="J6" s="24">
        <v>0</v>
      </c>
      <c r="K6" s="25">
        <f t="shared" si="0"/>
        <v>-224000</v>
      </c>
    </row>
    <row r="7" spans="1:11" ht="18" customHeight="1" x14ac:dyDescent="0.15">
      <c r="A7" s="33">
        <v>3</v>
      </c>
      <c r="B7" s="21" t="str">
        <f>IF(A7="","",IF(ISNA(VLOOKUP(A7,得意先一覧!$B$5:$C$54,2,FALSE)),"未登録",VLOOKUP(A7,得意先一覧!$B$5:$C$54,2,FALSE)))</f>
        <v>大宮ユニオン</v>
      </c>
      <c r="C7" s="24">
        <v>540000</v>
      </c>
      <c r="D7" s="24">
        <v>0</v>
      </c>
      <c r="E7" s="24">
        <v>250000</v>
      </c>
      <c r="F7" s="26">
        <f>IF(E7="","",$K$3)</f>
        <v>0.05</v>
      </c>
      <c r="G7" s="24">
        <f t="shared" si="1"/>
        <v>12500</v>
      </c>
      <c r="H7" s="24">
        <f>IF(E7="","",E7+G7)</f>
        <v>262500</v>
      </c>
      <c r="I7" s="24">
        <f t="shared" si="2"/>
        <v>802500</v>
      </c>
      <c r="J7" s="24">
        <v>320000</v>
      </c>
      <c r="K7" s="25">
        <f t="shared" si="0"/>
        <v>1122500</v>
      </c>
    </row>
    <row r="8" spans="1:11" ht="18" customHeight="1" x14ac:dyDescent="0.15">
      <c r="A8" s="33">
        <v>4</v>
      </c>
      <c r="B8" s="21" t="str">
        <f>IF(A8="","",IF(ISNA(VLOOKUP(A8,得意先一覧!$B$5:$C$54,2,FALSE)),"未登録",VLOOKUP(A8,得意先一覧!$B$5:$C$54,2,FALSE)))</f>
        <v>未登録</v>
      </c>
      <c r="C8" s="24"/>
      <c r="D8" s="24"/>
      <c r="E8" s="24"/>
      <c r="F8" s="26" t="str">
        <f t="shared" ref="F8:F27" si="3">IF(E8="","",$K$3)</f>
        <v/>
      </c>
      <c r="G8" s="24" t="str">
        <f t="shared" si="1"/>
        <v/>
      </c>
      <c r="H8" s="24" t="str">
        <f t="shared" ref="H8:H27" si="4">IF(E8="","",E8+G8)</f>
        <v/>
      </c>
      <c r="I8" s="24" t="str">
        <f t="shared" si="2"/>
        <v/>
      </c>
      <c r="J8" s="24"/>
      <c r="K8" s="25" t="str">
        <f t="shared" si="0"/>
        <v/>
      </c>
    </row>
    <row r="9" spans="1:11" ht="18" customHeight="1" x14ac:dyDescent="0.15">
      <c r="A9" s="33"/>
      <c r="B9" s="21" t="str">
        <f>IF(A9="","",IF(ISNA(VLOOKUP(A9,得意先一覧!$B$5:$C$54,2,FALSE)),"未登録",VLOOKUP(A9,得意先一覧!$B$5:$C$54,2,FALSE)))</f>
        <v/>
      </c>
      <c r="C9" s="24"/>
      <c r="D9" s="24"/>
      <c r="E9" s="24"/>
      <c r="F9" s="26" t="str">
        <f t="shared" si="3"/>
        <v/>
      </c>
      <c r="G9" s="24" t="str">
        <f t="shared" si="1"/>
        <v/>
      </c>
      <c r="H9" s="24" t="str">
        <f t="shared" si="4"/>
        <v/>
      </c>
      <c r="I9" s="24" t="str">
        <f t="shared" si="2"/>
        <v/>
      </c>
      <c r="J9" s="24"/>
      <c r="K9" s="25" t="str">
        <f t="shared" si="0"/>
        <v/>
      </c>
    </row>
    <row r="10" spans="1:11" ht="18" customHeight="1" x14ac:dyDescent="0.15">
      <c r="A10" s="33"/>
      <c r="B10" s="21" t="str">
        <f>IF(A10="","",IF(ISNA(VLOOKUP(A10,得意先一覧!$B$5:$C$54,2,FALSE)),"未登録",VLOOKUP(A10,得意先一覧!$B$5:$C$54,2,FALSE)))</f>
        <v/>
      </c>
      <c r="C10" s="24"/>
      <c r="D10" s="24"/>
      <c r="E10" s="24"/>
      <c r="F10" s="26" t="str">
        <f t="shared" si="3"/>
        <v/>
      </c>
      <c r="G10" s="24" t="str">
        <f t="shared" si="1"/>
        <v/>
      </c>
      <c r="H10" s="24" t="str">
        <f t="shared" si="4"/>
        <v/>
      </c>
      <c r="I10" s="24" t="str">
        <f t="shared" si="2"/>
        <v/>
      </c>
      <c r="J10" s="24"/>
      <c r="K10" s="25" t="str">
        <f t="shared" si="0"/>
        <v/>
      </c>
    </row>
    <row r="11" spans="1:11" ht="18" customHeight="1" x14ac:dyDescent="0.15">
      <c r="A11" s="33"/>
      <c r="B11" s="21" t="str">
        <f>IF(A11="","",IF(ISNA(VLOOKUP(A11,得意先一覧!$B$5:$C$54,2,FALSE)),"未登録",VLOOKUP(A11,得意先一覧!$B$5:$C$54,2,FALSE)))</f>
        <v/>
      </c>
      <c r="C11" s="24"/>
      <c r="D11" s="24"/>
      <c r="E11" s="24"/>
      <c r="F11" s="26" t="str">
        <f t="shared" si="3"/>
        <v/>
      </c>
      <c r="G11" s="24" t="str">
        <f t="shared" si="1"/>
        <v/>
      </c>
      <c r="H11" s="24" t="str">
        <f t="shared" si="4"/>
        <v/>
      </c>
      <c r="I11" s="24" t="str">
        <f t="shared" si="2"/>
        <v/>
      </c>
      <c r="J11" s="24"/>
      <c r="K11" s="25" t="str">
        <f t="shared" si="0"/>
        <v/>
      </c>
    </row>
    <row r="12" spans="1:11" ht="18" customHeight="1" x14ac:dyDescent="0.15">
      <c r="A12" s="33"/>
      <c r="B12" s="21" t="str">
        <f>IF(A12="","",IF(ISNA(VLOOKUP(A12,得意先一覧!$B$5:$C$54,2,FALSE)),"未登録",VLOOKUP(A12,得意先一覧!$B$5:$C$54,2,FALSE)))</f>
        <v/>
      </c>
      <c r="C12" s="24"/>
      <c r="D12" s="24"/>
      <c r="E12" s="24"/>
      <c r="F12" s="26" t="str">
        <f t="shared" si="3"/>
        <v/>
      </c>
      <c r="G12" s="24" t="str">
        <f t="shared" si="1"/>
        <v/>
      </c>
      <c r="H12" s="24" t="str">
        <f t="shared" si="4"/>
        <v/>
      </c>
      <c r="I12" s="24" t="str">
        <f t="shared" si="2"/>
        <v/>
      </c>
      <c r="J12" s="24"/>
      <c r="K12" s="25" t="str">
        <f t="shared" si="0"/>
        <v/>
      </c>
    </row>
    <row r="13" spans="1:11" ht="18" customHeight="1" x14ac:dyDescent="0.15">
      <c r="A13" s="33"/>
      <c r="B13" s="21" t="str">
        <f>IF(A13="","",IF(ISNA(VLOOKUP(A13,得意先一覧!$B$5:$C$54,2,FALSE)),"未登録",VLOOKUP(A13,得意先一覧!$B$5:$C$54,2,FALSE)))</f>
        <v/>
      </c>
      <c r="C13" s="24"/>
      <c r="D13" s="24"/>
      <c r="E13" s="24"/>
      <c r="F13" s="26" t="str">
        <f t="shared" si="3"/>
        <v/>
      </c>
      <c r="G13" s="24" t="str">
        <f t="shared" si="1"/>
        <v/>
      </c>
      <c r="H13" s="24" t="str">
        <f t="shared" si="4"/>
        <v/>
      </c>
      <c r="I13" s="24" t="str">
        <f t="shared" si="2"/>
        <v/>
      </c>
      <c r="J13" s="24"/>
      <c r="K13" s="25" t="str">
        <f t="shared" si="0"/>
        <v/>
      </c>
    </row>
    <row r="14" spans="1:11" ht="18" customHeight="1" x14ac:dyDescent="0.15">
      <c r="A14" s="33"/>
      <c r="B14" s="21" t="str">
        <f>IF(A14="","",IF(ISNA(VLOOKUP(A14,得意先一覧!$B$5:$C$54,2,FALSE)),"未登録",VLOOKUP(A14,得意先一覧!$B$5:$C$54,2,FALSE)))</f>
        <v/>
      </c>
      <c r="C14" s="24"/>
      <c r="D14" s="24"/>
      <c r="E14" s="24"/>
      <c r="F14" s="26" t="str">
        <f t="shared" si="3"/>
        <v/>
      </c>
      <c r="G14" s="24" t="str">
        <f t="shared" si="1"/>
        <v/>
      </c>
      <c r="H14" s="24" t="str">
        <f t="shared" si="4"/>
        <v/>
      </c>
      <c r="I14" s="24" t="str">
        <f t="shared" si="2"/>
        <v/>
      </c>
      <c r="J14" s="24"/>
      <c r="K14" s="25" t="str">
        <f t="shared" si="0"/>
        <v/>
      </c>
    </row>
    <row r="15" spans="1:11" ht="18" customHeight="1" x14ac:dyDescent="0.15">
      <c r="A15" s="33"/>
      <c r="B15" s="21" t="str">
        <f>IF(A15="","",IF(ISNA(VLOOKUP(A15,得意先一覧!$B$5:$C$54,2,FALSE)),"未登録",VLOOKUP(A15,得意先一覧!$B$5:$C$54,2,FALSE)))</f>
        <v/>
      </c>
      <c r="C15" s="24"/>
      <c r="D15" s="24"/>
      <c r="E15" s="24"/>
      <c r="F15" s="26" t="str">
        <f t="shared" si="3"/>
        <v/>
      </c>
      <c r="G15" s="24" t="str">
        <f t="shared" si="1"/>
        <v/>
      </c>
      <c r="H15" s="24" t="str">
        <f t="shared" si="4"/>
        <v/>
      </c>
      <c r="I15" s="24" t="str">
        <f t="shared" si="2"/>
        <v/>
      </c>
      <c r="J15" s="24"/>
      <c r="K15" s="25" t="str">
        <f t="shared" si="0"/>
        <v/>
      </c>
    </row>
    <row r="16" spans="1:11" ht="18" customHeight="1" x14ac:dyDescent="0.15">
      <c r="A16" s="33"/>
      <c r="B16" s="21" t="str">
        <f>IF(A16="","",IF(ISNA(VLOOKUP(A16,得意先一覧!$B$5:$C$54,2,FALSE)),"未登録",VLOOKUP(A16,得意先一覧!$B$5:$C$54,2,FALSE)))</f>
        <v/>
      </c>
      <c r="C16" s="24"/>
      <c r="D16" s="24"/>
      <c r="E16" s="24"/>
      <c r="F16" s="26" t="str">
        <f t="shared" si="3"/>
        <v/>
      </c>
      <c r="G16" s="24" t="str">
        <f t="shared" si="1"/>
        <v/>
      </c>
      <c r="H16" s="24" t="str">
        <f t="shared" si="4"/>
        <v/>
      </c>
      <c r="I16" s="24" t="str">
        <f t="shared" si="2"/>
        <v/>
      </c>
      <c r="J16" s="24"/>
      <c r="K16" s="25" t="str">
        <f t="shared" si="0"/>
        <v/>
      </c>
    </row>
    <row r="17" spans="1:11" ht="18" customHeight="1" x14ac:dyDescent="0.15">
      <c r="A17" s="33"/>
      <c r="B17" s="21" t="str">
        <f>IF(A17="","",IF(ISNA(VLOOKUP(A17,得意先一覧!$B$5:$C$54,2,FALSE)),"未登録",VLOOKUP(A17,得意先一覧!$B$5:$C$54,2,FALSE)))</f>
        <v/>
      </c>
      <c r="C17" s="24"/>
      <c r="D17" s="24"/>
      <c r="E17" s="24"/>
      <c r="F17" s="26" t="str">
        <f t="shared" si="3"/>
        <v/>
      </c>
      <c r="G17" s="24" t="str">
        <f t="shared" si="1"/>
        <v/>
      </c>
      <c r="H17" s="24" t="str">
        <f t="shared" si="4"/>
        <v/>
      </c>
      <c r="I17" s="24" t="str">
        <f t="shared" si="2"/>
        <v/>
      </c>
      <c r="J17" s="24"/>
      <c r="K17" s="25" t="str">
        <f t="shared" si="0"/>
        <v/>
      </c>
    </row>
    <row r="18" spans="1:11" ht="18" customHeight="1" x14ac:dyDescent="0.15">
      <c r="A18" s="33"/>
      <c r="B18" s="21" t="str">
        <f>IF(A18="","",IF(ISNA(VLOOKUP(A18,得意先一覧!$B$5:$C$54,2,FALSE)),"未登録",VLOOKUP(A18,得意先一覧!$B$5:$C$54,2,FALSE)))</f>
        <v/>
      </c>
      <c r="C18" s="24"/>
      <c r="D18" s="24"/>
      <c r="E18" s="24"/>
      <c r="F18" s="26" t="str">
        <f t="shared" si="3"/>
        <v/>
      </c>
      <c r="G18" s="24" t="str">
        <f t="shared" si="1"/>
        <v/>
      </c>
      <c r="H18" s="24" t="str">
        <f t="shared" si="4"/>
        <v/>
      </c>
      <c r="I18" s="24" t="str">
        <f t="shared" si="2"/>
        <v/>
      </c>
      <c r="J18" s="24"/>
      <c r="K18" s="25" t="str">
        <f t="shared" si="0"/>
        <v/>
      </c>
    </row>
    <row r="19" spans="1:11" ht="18" customHeight="1" x14ac:dyDescent="0.15">
      <c r="A19" s="33"/>
      <c r="B19" s="21" t="str">
        <f>IF(A19="","",IF(ISNA(VLOOKUP(A19,得意先一覧!$B$5:$C$54,2,FALSE)),"未登録",VLOOKUP(A19,得意先一覧!$B$5:$C$54,2,FALSE)))</f>
        <v/>
      </c>
      <c r="C19" s="24"/>
      <c r="D19" s="24"/>
      <c r="E19" s="24"/>
      <c r="F19" s="26" t="str">
        <f t="shared" si="3"/>
        <v/>
      </c>
      <c r="G19" s="24" t="str">
        <f t="shared" si="1"/>
        <v/>
      </c>
      <c r="H19" s="24" t="str">
        <f t="shared" si="4"/>
        <v/>
      </c>
      <c r="I19" s="24" t="str">
        <f t="shared" si="2"/>
        <v/>
      </c>
      <c r="J19" s="24"/>
      <c r="K19" s="25" t="str">
        <f t="shared" si="0"/>
        <v/>
      </c>
    </row>
    <row r="20" spans="1:11" ht="18" customHeight="1" x14ac:dyDescent="0.15">
      <c r="A20" s="33"/>
      <c r="B20" s="21" t="str">
        <f>IF(A20="","",IF(ISNA(VLOOKUP(A20,得意先一覧!$B$5:$C$54,2,FALSE)),"未登録",VLOOKUP(A20,得意先一覧!$B$5:$C$54,2,FALSE)))</f>
        <v/>
      </c>
      <c r="C20" s="24"/>
      <c r="D20" s="24"/>
      <c r="E20" s="24"/>
      <c r="F20" s="26" t="str">
        <f t="shared" si="3"/>
        <v/>
      </c>
      <c r="G20" s="24" t="str">
        <f t="shared" si="1"/>
        <v/>
      </c>
      <c r="H20" s="24" t="str">
        <f t="shared" si="4"/>
        <v/>
      </c>
      <c r="I20" s="24" t="str">
        <f t="shared" si="2"/>
        <v/>
      </c>
      <c r="J20" s="24"/>
      <c r="K20" s="25" t="str">
        <f t="shared" si="0"/>
        <v/>
      </c>
    </row>
    <row r="21" spans="1:11" ht="18" customHeight="1" x14ac:dyDescent="0.15">
      <c r="A21" s="33"/>
      <c r="B21" s="21" t="str">
        <f>IF(A21="","",IF(ISNA(VLOOKUP(A21,得意先一覧!$B$5:$C$54,2,FALSE)),"未登録",VLOOKUP(A21,得意先一覧!$B$5:$C$54,2,FALSE)))</f>
        <v/>
      </c>
      <c r="C21" s="24"/>
      <c r="D21" s="24"/>
      <c r="E21" s="24"/>
      <c r="F21" s="26" t="str">
        <f t="shared" si="3"/>
        <v/>
      </c>
      <c r="G21" s="24" t="str">
        <f t="shared" si="1"/>
        <v/>
      </c>
      <c r="H21" s="24" t="str">
        <f t="shared" si="4"/>
        <v/>
      </c>
      <c r="I21" s="24" t="str">
        <f t="shared" si="2"/>
        <v/>
      </c>
      <c r="J21" s="24"/>
      <c r="K21" s="25" t="str">
        <f t="shared" si="0"/>
        <v/>
      </c>
    </row>
    <row r="22" spans="1:11" ht="18" customHeight="1" x14ac:dyDescent="0.15">
      <c r="A22" s="33"/>
      <c r="B22" s="21" t="str">
        <f>IF(A22="","",IF(ISNA(VLOOKUP(A22,得意先一覧!$B$5:$C$54,2,FALSE)),"未登録",VLOOKUP(A22,得意先一覧!$B$5:$C$54,2,FALSE)))</f>
        <v/>
      </c>
      <c r="C22" s="24"/>
      <c r="D22" s="24"/>
      <c r="E22" s="24"/>
      <c r="F22" s="26" t="str">
        <f t="shared" si="3"/>
        <v/>
      </c>
      <c r="G22" s="24" t="str">
        <f t="shared" si="1"/>
        <v/>
      </c>
      <c r="H22" s="24" t="str">
        <f t="shared" si="4"/>
        <v/>
      </c>
      <c r="I22" s="24" t="str">
        <f t="shared" si="2"/>
        <v/>
      </c>
      <c r="J22" s="24"/>
      <c r="K22" s="25" t="str">
        <f t="shared" si="0"/>
        <v/>
      </c>
    </row>
    <row r="23" spans="1:11" ht="18" customHeight="1" x14ac:dyDescent="0.15">
      <c r="A23" s="33"/>
      <c r="B23" s="21" t="str">
        <f>IF(A23="","",IF(ISNA(VLOOKUP(A23,得意先一覧!$B$5:$C$54,2,FALSE)),"未登録",VLOOKUP(A23,得意先一覧!$B$5:$C$54,2,FALSE)))</f>
        <v/>
      </c>
      <c r="C23" s="24"/>
      <c r="D23" s="24"/>
      <c r="E23" s="24"/>
      <c r="F23" s="26" t="str">
        <f t="shared" si="3"/>
        <v/>
      </c>
      <c r="G23" s="24" t="str">
        <f t="shared" si="1"/>
        <v/>
      </c>
      <c r="H23" s="24" t="str">
        <f t="shared" si="4"/>
        <v/>
      </c>
      <c r="I23" s="24" t="str">
        <f t="shared" si="2"/>
        <v/>
      </c>
      <c r="J23" s="24"/>
      <c r="K23" s="25" t="str">
        <f t="shared" si="0"/>
        <v/>
      </c>
    </row>
    <row r="24" spans="1:11" ht="18" customHeight="1" x14ac:dyDescent="0.15">
      <c r="A24" s="33"/>
      <c r="B24" s="21" t="str">
        <f>IF(A24="","",IF(ISNA(VLOOKUP(A24,得意先一覧!$B$5:$C$54,2,FALSE)),"未登録",VLOOKUP(A24,得意先一覧!$B$5:$C$54,2,FALSE)))</f>
        <v/>
      </c>
      <c r="C24" s="24"/>
      <c r="D24" s="24"/>
      <c r="E24" s="24"/>
      <c r="F24" s="26" t="str">
        <f t="shared" si="3"/>
        <v/>
      </c>
      <c r="G24" s="24" t="str">
        <f t="shared" si="1"/>
        <v/>
      </c>
      <c r="H24" s="24" t="str">
        <f t="shared" si="4"/>
        <v/>
      </c>
      <c r="I24" s="24" t="str">
        <f t="shared" si="2"/>
        <v/>
      </c>
      <c r="J24" s="24"/>
      <c r="K24" s="25" t="str">
        <f t="shared" si="0"/>
        <v/>
      </c>
    </row>
    <row r="25" spans="1:11" ht="18" customHeight="1" x14ac:dyDescent="0.15">
      <c r="A25" s="33"/>
      <c r="B25" s="21" t="str">
        <f>IF(A25="","",IF(ISNA(VLOOKUP(A25,得意先一覧!$B$5:$C$54,2,FALSE)),"未登録",VLOOKUP(A25,得意先一覧!$B$5:$C$54,2,FALSE)))</f>
        <v/>
      </c>
      <c r="C25" s="24"/>
      <c r="D25" s="24"/>
      <c r="E25" s="24"/>
      <c r="F25" s="26" t="str">
        <f t="shared" si="3"/>
        <v/>
      </c>
      <c r="G25" s="24" t="str">
        <f t="shared" si="1"/>
        <v/>
      </c>
      <c r="H25" s="24" t="str">
        <f t="shared" si="4"/>
        <v/>
      </c>
      <c r="I25" s="24" t="str">
        <f t="shared" si="2"/>
        <v/>
      </c>
      <c r="J25" s="24"/>
      <c r="K25" s="25" t="str">
        <f t="shared" si="0"/>
        <v/>
      </c>
    </row>
    <row r="26" spans="1:11" ht="18" customHeight="1" x14ac:dyDescent="0.15">
      <c r="A26" s="33"/>
      <c r="B26" s="21" t="str">
        <f>IF(A26="","",IF(ISNA(VLOOKUP(A26,得意先一覧!$B$5:$C$54,2,FALSE)),"未登録",VLOOKUP(A26,得意先一覧!$B$5:$C$54,2,FALSE)))</f>
        <v/>
      </c>
      <c r="C26" s="24"/>
      <c r="D26" s="24"/>
      <c r="E26" s="24"/>
      <c r="F26" s="26" t="str">
        <f t="shared" si="3"/>
        <v/>
      </c>
      <c r="G26" s="24" t="str">
        <f t="shared" si="1"/>
        <v/>
      </c>
      <c r="H26" s="24" t="str">
        <f t="shared" si="4"/>
        <v/>
      </c>
      <c r="I26" s="24" t="str">
        <f t="shared" si="2"/>
        <v/>
      </c>
      <c r="J26" s="24"/>
      <c r="K26" s="25" t="str">
        <f t="shared" si="0"/>
        <v/>
      </c>
    </row>
    <row r="27" spans="1:11" ht="14.25" thickBot="1" x14ac:dyDescent="0.2">
      <c r="A27" s="34"/>
      <c r="B27" s="28" t="str">
        <f>IF(A27="","",IF(ISNA(VLOOKUP(A27,得意先一覧!$B$5:$C$54,2,FALSE)),"未登録",VLOOKUP(A27,得意先一覧!$B$5:$C$54,2,FALSE)))</f>
        <v/>
      </c>
      <c r="C27" s="31"/>
      <c r="D27" s="31"/>
      <c r="E27" s="31"/>
      <c r="F27" s="30" t="str">
        <f t="shared" si="3"/>
        <v/>
      </c>
      <c r="G27" s="31" t="str">
        <f t="shared" si="1"/>
        <v/>
      </c>
      <c r="H27" s="31" t="str">
        <f t="shared" si="4"/>
        <v/>
      </c>
      <c r="I27" s="31" t="str">
        <f t="shared" si="2"/>
        <v/>
      </c>
      <c r="J27" s="31"/>
      <c r="K27" s="32" t="str">
        <f t="shared" si="0"/>
        <v/>
      </c>
    </row>
  </sheetData>
  <mergeCells count="2">
    <mergeCell ref="A1:K1"/>
    <mergeCell ref="I2:J2"/>
  </mergeCells>
  <phoneticPr fontId="2"/>
  <conditionalFormatting sqref="A5:K27">
    <cfRule type="expression" dxfId="0" priority="1" stopIfTrue="1">
      <formula>MOD(ROW(),2)=1</formula>
    </cfRule>
  </conditionalFormatting>
  <dataValidations count="2">
    <dataValidation imeMode="off" allowBlank="1" showInputMessage="1" showErrorMessage="1" sqref="C5:K27" xr:uid="{00000000-0002-0000-0200-000000000000}"/>
    <dataValidation imeMode="on" allowBlank="1" showInputMessage="1" showErrorMessage="1" sqref="B5:B27" xr:uid="{00000000-0002-0000-0200-000001000000}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57" orientation="landscape" cellComments="asDisplayed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売掛金一覧表（売掛帳）</TPFriendlyName>
    <NumericId xmlns="1119c2e5-8fb9-4d5f-baf1-202c530f2c34">-1</NumericId>
    <BusinessGroup xmlns="1119c2e5-8fb9-4d5f-baf1-202c530f2c34" xsi:nil="true"/>
    <SourceTitle xmlns="1119c2e5-8fb9-4d5f-baf1-202c530f2c34">売掛金一覧表（売掛帳）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336331</Value>
      <Value>451457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2010-01-26T02:18:32+00:00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TP010378490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50437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04864D-60C8-4745-BD80-3A42CDAA03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924279-786F-4C8E-AA8D-23993D39B898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customXml/itemProps3.xml><?xml version="1.0" encoding="utf-8"?>
<ds:datastoreItem xmlns:ds="http://schemas.openxmlformats.org/officeDocument/2006/customXml" ds:itemID="{E2B683A9-2A98-4270-B1AE-2F8FD1A54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売掛金一覧</vt:lpstr>
      <vt:lpstr>得意先一覧</vt:lpstr>
      <vt:lpstr>使い方</vt:lpstr>
      <vt:lpstr>使い方!Print_Area</vt:lpstr>
      <vt:lpstr>得意先一覧!Print_Area</vt:lpstr>
      <vt:lpstr>売掛金一覧!Print_Area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売掛金一覧表（売掛帳）</dc:title>
  <dc:subject/>
  <dc:creator>Microsoft Corporation</dc:creator>
  <cp:keywords/>
  <dc:description/>
  <cp:lastModifiedBy>admin</cp:lastModifiedBy>
  <cp:lastPrinted>2003-05-12T01:15:03Z</cp:lastPrinted>
  <dcterms:created xsi:type="dcterms:W3CDTF">2003-03-25T07:57:27Z</dcterms:created>
  <dcterms:modified xsi:type="dcterms:W3CDTF">2019-05-22T14:02:40Z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11688300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