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35" yWindow="3450" windowWidth="14385" windowHeight="5760"/>
  </bookViews>
  <sheets>
    <sheet name="大学生活の予算管理" sheetId="1" r:id="rId1"/>
    <sheet name="chartdata" sheetId="2" state="hidden" r:id="rId2"/>
  </sheets>
  <definedNames>
    <definedName name="_xlnm.Print_Area" localSheetId="1">chartdata!$A$1:$K$52</definedName>
    <definedName name="_xlnm.Print_Area" localSheetId="0">大学生活の予算管理!$A$1:$H$42</definedName>
  </definedNames>
  <calcPr calcId="145621"/>
</workbook>
</file>

<file path=xl/calcChain.xml><?xml version="1.0" encoding="utf-8"?>
<calcChain xmlns="http://schemas.openxmlformats.org/spreadsheetml/2006/main">
  <c r="B9" i="1" l="1"/>
  <c r="B2" i="2" s="1"/>
  <c r="I25" i="1"/>
  <c r="F30" i="1"/>
  <c r="C23" i="1"/>
  <c r="J19" i="1" l="1"/>
  <c r="J25" i="1" s="1"/>
  <c r="J20" i="1"/>
  <c r="J21" i="1"/>
  <c r="J22" i="1"/>
  <c r="J23" i="1"/>
  <c r="J24" i="1"/>
  <c r="B12" i="1" l="1"/>
  <c r="B3" i="2" l="1"/>
  <c r="B15" i="1" l="1"/>
  <c r="B5" i="1"/>
  <c r="B6" i="1"/>
</calcChain>
</file>

<file path=xl/sharedStrings.xml><?xml version="1.0" encoding="utf-8"?>
<sst xmlns="http://schemas.openxmlformats.org/spreadsheetml/2006/main" count="43" uniqueCount="39">
  <si>
    <t>Income</t>
  </si>
  <si>
    <t>月間純支出</t>
    <phoneticPr fontId="16" type="noConversion"/>
  </si>
  <si>
    <t>項目</t>
    <phoneticPr fontId="16" type="noConversion"/>
  </si>
  <si>
    <t>項目</t>
    <phoneticPr fontId="16" type="noConversion"/>
  </si>
  <si>
    <t>借入金</t>
    <phoneticPr fontId="16" type="noConversion"/>
  </si>
  <si>
    <t>合計</t>
    <phoneticPr fontId="16" type="noConversion"/>
  </si>
  <si>
    <t>固定収入</t>
    <phoneticPr fontId="16" type="noConversion"/>
  </si>
  <si>
    <t>学資援助</t>
    <phoneticPr fontId="16" type="noConversion"/>
  </si>
  <si>
    <t>その他の収入</t>
    <phoneticPr fontId="16" type="noConversion"/>
  </si>
  <si>
    <t>金額</t>
    <phoneticPr fontId="16" type="noConversion"/>
  </si>
  <si>
    <t>金額</t>
    <phoneticPr fontId="16" type="noConversion"/>
  </si>
  <si>
    <t>月間支出</t>
    <phoneticPr fontId="16" type="noConversion"/>
  </si>
  <si>
    <t>家賃</t>
    <phoneticPr fontId="16" type="noConversion"/>
  </si>
  <si>
    <t>公共料金</t>
    <phoneticPr fontId="16" type="noConversion"/>
  </si>
  <si>
    <t>食料品</t>
    <phoneticPr fontId="16" type="noConversion"/>
  </si>
  <si>
    <t>授業料</t>
    <phoneticPr fontId="16" type="noConversion"/>
  </si>
  <si>
    <t>書籍代</t>
    <phoneticPr fontId="16" type="noConversion"/>
  </si>
  <si>
    <t>保証金</t>
    <phoneticPr fontId="16" type="noConversion"/>
  </si>
  <si>
    <t>交通費</t>
    <phoneticPr fontId="16" type="noConversion"/>
  </si>
  <si>
    <t>その他</t>
    <phoneticPr fontId="16" type="noConversion"/>
  </si>
  <si>
    <t>大学生活の予算管理</t>
    <phoneticPr fontId="16" type="noConversion"/>
  </si>
  <si>
    <t>収入における支出の割合</t>
    <phoneticPr fontId="16" type="noConversion"/>
  </si>
  <si>
    <t>月間純収入</t>
    <phoneticPr fontId="16" type="noConversion"/>
  </si>
  <si>
    <t>残高</t>
    <phoneticPr fontId="16" type="noConversion"/>
  </si>
  <si>
    <t>月間収入</t>
    <phoneticPr fontId="16" type="noConversion"/>
  </si>
  <si>
    <t>学期支出 *</t>
    <phoneticPr fontId="16" type="noConversion"/>
  </si>
  <si>
    <t>携帯電話代</t>
    <phoneticPr fontId="16" type="noConversion"/>
  </si>
  <si>
    <t>自動車関連費用</t>
    <phoneticPr fontId="16" type="noConversion"/>
  </si>
  <si>
    <t>学生ローン</t>
    <phoneticPr fontId="16" type="noConversion"/>
  </si>
  <si>
    <t>クレジット カード支払い</t>
    <phoneticPr fontId="16" type="noConversion"/>
  </si>
  <si>
    <t>保険料</t>
    <phoneticPr fontId="16" type="noConversion"/>
  </si>
  <si>
    <t>整髪代</t>
    <phoneticPr fontId="16" type="noConversion"/>
  </si>
  <si>
    <t>娯楽費</t>
    <phoneticPr fontId="16" type="noConversion"/>
  </si>
  <si>
    <t>雑費</t>
    <phoneticPr fontId="16" type="noConversion"/>
  </si>
  <si>
    <t>実習料</t>
    <phoneticPr fontId="16" type="noConversion"/>
  </si>
  <si>
    <t>支出</t>
    <phoneticPr fontId="16" type="noConversion"/>
  </si>
  <si>
    <t>収入</t>
    <phoneticPr fontId="16" type="noConversion"/>
  </si>
  <si>
    <t>1 か月あたり</t>
    <phoneticPr fontId="16" type="noConversion"/>
  </si>
  <si>
    <t>* 1 学期は 4 か月とする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</si>
</sst>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[$¥-411]#,##0"/>
    <numFmt numFmtId="167" formatCode="[$¥-411]#,##0_);[Red]\([$¥-411]#,##0\)"/>
  </numFmts>
  <fonts count="24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ajor"/>
    </font>
    <font>
      <sz val="8"/>
      <name val="Century Gothic"/>
      <family val="3"/>
      <charset val="129"/>
      <scheme val="minor"/>
    </font>
    <font>
      <sz val="10.5"/>
      <color theme="0" tint="-0.14999847407452621"/>
      <name val="Meiryo"/>
      <family val="2"/>
      <charset val="128"/>
    </font>
    <font>
      <sz val="40"/>
      <color theme="0" tint="-0.249977111117893"/>
      <name val="Meiryo"/>
      <family val="2"/>
      <charset val="128"/>
    </font>
    <font>
      <sz val="14"/>
      <color theme="0" tint="-0.499984740745262"/>
      <name val="Meiryo"/>
      <family val="2"/>
      <charset val="128"/>
    </font>
    <font>
      <sz val="18"/>
      <color theme="0" tint="-0.499984740745262"/>
      <name val="Meiryo"/>
      <family val="2"/>
      <charset val="128"/>
    </font>
    <font>
      <sz val="11"/>
      <color theme="1"/>
      <name val="Meiryo"/>
      <family val="2"/>
      <charset val="128"/>
    </font>
    <font>
      <i/>
      <sz val="9.5"/>
      <color rgb="FF595959"/>
      <name val="Meiryo"/>
      <family val="2"/>
      <charset val="128"/>
    </font>
    <font>
      <sz val="12"/>
      <color theme="1"/>
      <name val="Meiry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>
      <alignment vertical="center" wrapText="1"/>
    </xf>
    <xf numFmtId="0" fontId="21" fillId="0" borderId="0" xfId="0" applyFont="1"/>
    <xf numFmtId="0" fontId="23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 indent="1"/>
    </xf>
    <xf numFmtId="166" fontId="12" fillId="2" borderId="0" xfId="1" applyNumberFormat="1" applyFont="1" applyFill="1" applyAlignment="1" applyProtection="1">
      <alignment horizontal="right" vertical="center" indent="1"/>
    </xf>
    <xf numFmtId="166" fontId="15" fillId="2" borderId="0" xfId="0" applyNumberFormat="1" applyFont="1" applyFill="1" applyAlignment="1" applyProtection="1">
      <alignment vertical="center"/>
    </xf>
    <xf numFmtId="166" fontId="12" fillId="2" borderId="0" xfId="0" applyNumberFormat="1" applyFont="1" applyFill="1" applyAlignment="1">
      <alignment horizontal="right" vertical="center" wrapText="1" indent="1"/>
    </xf>
    <xf numFmtId="166" fontId="14" fillId="2" borderId="0" xfId="0" applyNumberFormat="1" applyFont="1" applyFill="1" applyAlignment="1">
      <alignment vertical="center" wrapText="1"/>
    </xf>
    <xf numFmtId="166" fontId="12" fillId="2" borderId="0" xfId="0" applyNumberFormat="1" applyFont="1" applyFill="1" applyAlignment="1" applyProtection="1">
      <alignment horizontal="right" vertical="center" indent="1"/>
    </xf>
    <xf numFmtId="166" fontId="15" fillId="2" borderId="0" xfId="0" applyNumberFormat="1" applyFont="1" applyFill="1" applyAlignment="1" applyProtection="1">
      <alignment horizontal="right" vertical="center" indent="1"/>
    </xf>
    <xf numFmtId="167" fontId="0" fillId="0" borderId="0" xfId="0" applyNumberFormat="1"/>
    <xf numFmtId="167" fontId="8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HY중고딕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6" formatCode="[$¥-411]#,##0"/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HY중고딕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6" formatCode="[$¥-411]#,##0"/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Meiryo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eiryo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eiryo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HY중고딕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6" formatCode="[$¥-411]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Meiryo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eiryo"/>
        <scheme val="none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eiryo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HY중고딕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6" formatCode="[$¥-411]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Meiryo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eiryo"/>
        <scheme val="none"/>
      </font>
      <fill>
        <patternFill>
          <fgColor indexed="64"/>
          <bgColor theme="1"/>
        </patternFill>
      </fill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eiryo"/>
        <scheme val="none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effectLst/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chartdata!$A$2:$A$3</c:f>
              <c:strCache>
                <c:ptCount val="2"/>
                <c:pt idx="0">
                  <c:v>収入</c:v>
                </c:pt>
                <c:pt idx="1">
                  <c:v>支出</c:v>
                </c:pt>
              </c:strCache>
            </c:strRef>
          </c:cat>
          <c:val>
            <c:numRef>
              <c:f>chartdata!$B$2:$B$3</c:f>
              <c:numCache>
                <c:formatCode>[$¥-411]#,##0_);[Red]\([$¥-411]#,##0\)</c:formatCode>
                <c:ptCount val="2"/>
                <c:pt idx="0">
                  <c:v>275000</c:v>
                </c:pt>
                <c:pt idx="1">
                  <c:v>177000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6188416"/>
        <c:axId val="66189952"/>
      </c:barChart>
      <c:catAx>
        <c:axId val="66188416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66189952"/>
        <c:crosses val="autoZero"/>
        <c:auto val="1"/>
        <c:lblAlgn val="ctr"/>
        <c:lblOffset val="100"/>
        <c:noMultiLvlLbl val="0"/>
      </c:catAx>
      <c:valAx>
        <c:axId val="66189952"/>
        <c:scaling>
          <c:orientation val="minMax"/>
          <c:max val="300000"/>
          <c:min val="0"/>
        </c:scaling>
        <c:delete val="0"/>
        <c:axPos val="l"/>
        <c:numFmt formatCode="[$¥-411]#,##0_);[Red]\([$¥-411]#,##0\)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66188416"/>
        <c:crosses val="autoZero"/>
        <c:crossBetween val="between"/>
        <c:majorUnit val="50000"/>
        <c:minorUnit val="10000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90500" h="38100"/>
        </a:sp3d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9685</xdr:colOff>
      <xdr:row>24</xdr:row>
      <xdr:rowOff>16403</xdr:rowOff>
    </xdr:from>
    <xdr:to>
      <xdr:col>2</xdr:col>
      <xdr:colOff>259140</xdr:colOff>
      <xdr:row>34</xdr:row>
      <xdr:rowOff>133073</xdr:rowOff>
    </xdr:to>
    <xdr:sp macro="" textlink="">
      <xdr:nvSpPr>
        <xdr:cNvPr id="6" name="Rounded Rectangular Callout 5"/>
        <xdr:cNvSpPr/>
      </xdr:nvSpPr>
      <xdr:spPr>
        <a:xfrm rot="5400000" flipV="1">
          <a:off x="391594" y="7147338"/>
          <a:ext cx="2045482" cy="2047299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lang="ko-KR" altLang="ko-KR" sz="1100">
              <a:solidFill>
                <a:sysClr val="windowText" lastClr="000000"/>
              </a:solidFill>
              <a:effectLst/>
              <a:latin typeface="MS Gothic" pitchFamily="49" charset="-128"/>
              <a:ea typeface="+mn-ea"/>
              <a:cs typeface="Meiryo" pitchFamily="34" charset="-128"/>
            </a:rPr>
            <a:t>テーブルに行を追加するには、合計金額の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Meiryo" pitchFamily="34" charset="-128"/>
              <a:ea typeface="Meiryo" pitchFamily="34" charset="-128"/>
              <a:cs typeface="Meiryo" pitchFamily="34" charset="-128"/>
            </a:rPr>
            <a:t> 1 </a:t>
          </a:r>
          <a:r>
            <a:rPr lang="ko-KR" altLang="ko-KR" sz="1100">
              <a:solidFill>
                <a:sysClr val="windowText" lastClr="000000"/>
              </a:solidFill>
              <a:effectLst/>
              <a:latin typeface="Meiryo" pitchFamily="34" charset="-128"/>
              <a:ea typeface="+mn-ea"/>
              <a:cs typeface="Meiryo" pitchFamily="34" charset="-128"/>
            </a:rPr>
            <a:t>つ上のセルを選択し、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Meiryo" pitchFamily="34" charset="-128"/>
              <a:cs typeface="+mn-cs"/>
            </a:rPr>
            <a:t>Tab </a:t>
          </a:r>
          <a:r>
            <a:rPr lang="ko-KR" altLang="ko-KR" sz="1100">
              <a:solidFill>
                <a:sysClr val="windowText" lastClr="000000"/>
              </a:solidFill>
              <a:effectLst/>
              <a:latin typeface="Meiryo" pitchFamily="34" charset="-128"/>
              <a:ea typeface="+mn-ea"/>
              <a:cs typeface="Meiryo" pitchFamily="34" charset="-128"/>
            </a:rPr>
            <a:t>キーを押します。</a:t>
          </a:r>
          <a:r>
            <a:rPr lang="en-US" sz="1100" baseline="0">
              <a:solidFill>
                <a:sysClr val="windowText" lastClr="000000"/>
              </a:solidFill>
              <a:latin typeface="Meiryo" pitchFamily="34" charset="-128"/>
              <a:ea typeface="Meiryo" pitchFamily="34" charset="-128"/>
              <a:cs typeface="Meiryo" pitchFamily="34" charset="-128"/>
            </a:rPr>
            <a:t> </a:t>
          </a:r>
          <a:r>
            <a:rPr lang="ko-KR" altLang="ko-KR" sz="1100">
              <a:solidFill>
                <a:sysClr val="windowText" lastClr="000000"/>
              </a:solidFill>
              <a:effectLst/>
              <a:latin typeface="Meiryo" pitchFamily="34" charset="-128"/>
              <a:ea typeface="+mn-ea"/>
              <a:cs typeface="Meiryo" pitchFamily="34" charset="-128"/>
            </a:rPr>
            <a:t>この指示を削除するには、この図形を選択して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Meiryo" pitchFamily="34" charset="-128"/>
              <a:ea typeface="Meiryo" pitchFamily="34" charset="-128"/>
              <a:cs typeface="Meiryo" pitchFamily="34" charset="-128"/>
            </a:rPr>
            <a:t> 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Meiryo" pitchFamily="34" charset="-128"/>
              <a:cs typeface="+mn-cs"/>
            </a:rPr>
            <a:t>Delete </a:t>
          </a:r>
          <a:r>
            <a:rPr lang="ko-KR" altLang="ko-KR" sz="1100">
              <a:solidFill>
                <a:sysClr val="windowText" lastClr="000000"/>
              </a:solidFill>
              <a:effectLst/>
              <a:latin typeface="Meiryo" pitchFamily="34" charset="-128"/>
              <a:ea typeface="+mn-ea"/>
              <a:cs typeface="Meiryo" pitchFamily="34" charset="-128"/>
            </a:rPr>
            <a:t>キーを押します。</a:t>
          </a:r>
          <a:endParaRPr lang="en-US" sz="1100">
            <a:solidFill>
              <a:sysClr val="windowText" lastClr="000000"/>
            </a:solidFill>
            <a:latin typeface="Meiryo" pitchFamily="34" charset="-128"/>
            <a:ea typeface="Meiryo" pitchFamily="34" charset="-128"/>
            <a:cs typeface="Meiryo" pitchFamily="34" charset="-128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MonthlyIncome" displayName="MonthlyIncome" ref="B18:C23" totalsRowCount="1" headerRowDxfId="22" dataDxfId="21" totalsRowDxfId="20">
  <autoFilter ref="B18:C22"/>
  <tableColumns count="2">
    <tableColumn id="1" name="項目" totalsRowLabel="合計" dataDxfId="19" totalsRowDxfId="18" dataCellStyle="Normal"/>
    <tableColumn id="2" name="金額" totalsRowFunction="sum" dataDxfId="17" totalsRowDxfId="16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MonthlyExpenses" displayName="MonthlyExpenses" ref="E18:F30" totalsRowCount="1" headerRowDxfId="15" dataDxfId="14" totalsRowDxfId="13">
  <autoFilter ref="E18:F29"/>
  <tableColumns count="2">
    <tableColumn id="1" name="項目" totalsRowLabel="合計" dataDxfId="12" totalsRowDxfId="11"/>
    <tableColumn id="2" name="金額" totalsRowFunction="sum" dataDxfId="10" totalsRowDxfId="9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6" name="SemesterExpenses" displayName="SemesterExpenses" ref="H18:J25" totalsRowCount="1" headerRowDxfId="8" dataDxfId="7" totalsRowDxfId="6">
  <autoFilter ref="H18:J24"/>
  <tableColumns count="3">
    <tableColumn id="1" name="項目" totalsRowLabel="合計" dataDxfId="5" totalsRowDxfId="4"/>
    <tableColumn id="2" name="金額" totalsRowFunction="sum" dataDxfId="3" totalsRowDxfId="2" dataCellStyle="Currency"/>
    <tableColumn id="3" name="1 か月あたり" totalsRowFunction="sum" dataDxfId="1" totalsRowDxfId="0">
      <calculatedColumnFormula>SemesterExpenses[[#This Row],[金額]]/4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80" zoomScaleNormal="80" workbookViewId="0">
      <selection activeCell="B2" sqref="B2:I3"/>
    </sheetView>
  </sheetViews>
  <sheetFormatPr defaultRowHeight="16.5"/>
  <cols>
    <col min="1" max="1" width="5" style="5" customWidth="1"/>
    <col min="2" max="2" width="23.625" style="5" customWidth="1"/>
    <col min="3" max="3" width="11.625" style="5" customWidth="1"/>
    <col min="4" max="4" width="4.625" style="5" customWidth="1"/>
    <col min="5" max="5" width="20.625" style="5" customWidth="1"/>
    <col min="6" max="6" width="11.625" style="5" customWidth="1"/>
    <col min="7" max="7" width="4.625" style="5" customWidth="1"/>
    <col min="8" max="8" width="20.625" style="5" customWidth="1"/>
    <col min="9" max="9" width="11.625" style="5" customWidth="1"/>
    <col min="10" max="10" width="17.375" style="5" customWidth="1"/>
    <col min="11" max="11" width="5" style="5" customWidth="1"/>
    <col min="12" max="16384" width="9" style="5"/>
  </cols>
  <sheetData>
    <row r="1" spans="1:9">
      <c r="A1" s="5" t="s">
        <v>0</v>
      </c>
    </row>
    <row r="2" spans="1:9" ht="39.75" customHeight="1">
      <c r="A2" s="4"/>
      <c r="B2" s="34" t="s">
        <v>20</v>
      </c>
      <c r="C2" s="34"/>
      <c r="D2" s="34"/>
      <c r="E2" s="34"/>
      <c r="F2" s="34"/>
      <c r="G2" s="34"/>
      <c r="H2" s="34"/>
      <c r="I2" s="34"/>
    </row>
    <row r="3" spans="1:9" ht="33.75" customHeight="1">
      <c r="A3" s="4"/>
      <c r="B3" s="34"/>
      <c r="C3" s="34"/>
      <c r="D3" s="34"/>
      <c r="E3" s="34"/>
      <c r="F3" s="34"/>
      <c r="G3" s="34"/>
      <c r="H3" s="34"/>
      <c r="I3" s="34"/>
    </row>
    <row r="4" spans="1:9" ht="24" customHeight="1">
      <c r="A4" s="14"/>
      <c r="B4" s="18" t="s">
        <v>21</v>
      </c>
      <c r="C4" s="16"/>
      <c r="E4" s="6"/>
      <c r="F4" s="6"/>
      <c r="H4" s="6"/>
      <c r="I4" s="6"/>
    </row>
    <row r="5" spans="1:9" ht="37.5" customHeight="1">
      <c r="A5" s="15"/>
      <c r="B5" s="40">
        <f>B12/B9</f>
        <v>0.64363636363636367</v>
      </c>
      <c r="C5" s="40"/>
      <c r="D5" s="1"/>
      <c r="E5" s="7"/>
      <c r="F5" s="7"/>
      <c r="G5" s="1"/>
      <c r="H5" s="7"/>
      <c r="I5" s="7"/>
    </row>
    <row r="6" spans="1:9" ht="22.5" customHeight="1">
      <c r="A6" s="15"/>
      <c r="B6" s="37">
        <f>IF(B12&gt;B9,B9,B12)</f>
        <v>177000</v>
      </c>
      <c r="C6" s="38"/>
      <c r="D6" s="1"/>
      <c r="E6" s="7"/>
      <c r="F6" s="7"/>
      <c r="G6" s="1"/>
      <c r="H6" s="7"/>
      <c r="I6" s="7"/>
    </row>
    <row r="7" spans="1:9" ht="17.25">
      <c r="A7" s="7"/>
      <c r="B7" s="7"/>
      <c r="C7" s="8"/>
      <c r="D7" s="1"/>
      <c r="E7" s="9"/>
      <c r="F7" s="10"/>
      <c r="G7" s="2"/>
      <c r="H7" s="9"/>
      <c r="I7" s="10"/>
    </row>
    <row r="8" spans="1:9" ht="22.5">
      <c r="A8" s="7"/>
      <c r="B8" s="39" t="s">
        <v>22</v>
      </c>
      <c r="C8" s="39"/>
      <c r="D8" s="1"/>
      <c r="E8" s="9"/>
      <c r="F8" s="10"/>
      <c r="G8" s="2"/>
      <c r="H8" s="9"/>
      <c r="I8" s="10"/>
    </row>
    <row r="9" spans="1:9" ht="34.5">
      <c r="A9" s="7"/>
      <c r="B9" s="33">
        <f>MonthlyIncome[[#Totals],[金額]]</f>
        <v>275000</v>
      </c>
      <c r="C9" s="8"/>
      <c r="D9" s="1"/>
      <c r="E9" s="9"/>
      <c r="F9" s="10"/>
      <c r="G9" s="2"/>
      <c r="H9" s="9"/>
      <c r="I9" s="10"/>
    </row>
    <row r="10" spans="1:9" ht="17.25">
      <c r="A10" s="7"/>
      <c r="B10" s="7"/>
      <c r="C10" s="8"/>
      <c r="D10" s="1"/>
      <c r="E10" s="9"/>
      <c r="F10" s="10"/>
      <c r="G10" s="2"/>
      <c r="H10" s="9"/>
      <c r="I10" s="10"/>
    </row>
    <row r="11" spans="1:9" ht="22.5">
      <c r="A11" s="11"/>
      <c r="B11" s="39" t="s">
        <v>1</v>
      </c>
      <c r="C11" s="39"/>
      <c r="D11" s="1"/>
      <c r="E11" s="9"/>
      <c r="F11" s="10"/>
      <c r="G11" s="2"/>
      <c r="H11" s="9"/>
      <c r="I11" s="10"/>
    </row>
    <row r="12" spans="1:9" ht="34.5">
      <c r="B12" s="33">
        <f>MonthlyExpenses[[#Totals],[金額]]+SemesterExpenses[[#Totals],[1 か月あたり]]</f>
        <v>177000</v>
      </c>
      <c r="E12" s="9"/>
      <c r="F12" s="10"/>
      <c r="G12" s="2"/>
      <c r="H12" s="9"/>
      <c r="I12" s="10"/>
    </row>
    <row r="13" spans="1:9" ht="17.25">
      <c r="E13" s="9"/>
      <c r="F13" s="10"/>
      <c r="G13" s="2"/>
      <c r="H13" s="12"/>
      <c r="I13" s="13"/>
    </row>
    <row r="14" spans="1:9" ht="22.5">
      <c r="B14" s="39" t="s">
        <v>23</v>
      </c>
      <c r="C14" s="39"/>
      <c r="E14" s="9"/>
      <c r="F14" s="10"/>
      <c r="G14" s="2"/>
    </row>
    <row r="15" spans="1:9" ht="34.5">
      <c r="B15" s="33">
        <f>B9-B12</f>
        <v>98000</v>
      </c>
      <c r="E15" s="9"/>
      <c r="F15" s="10"/>
      <c r="G15" s="2"/>
    </row>
    <row r="16" spans="1:9" ht="30.75" customHeight="1">
      <c r="E16" s="9"/>
      <c r="F16" s="10"/>
      <c r="G16" s="2"/>
    </row>
    <row r="17" spans="1:10" s="20" customFormat="1" ht="30" customHeight="1">
      <c r="A17" s="19"/>
      <c r="B17" s="39" t="s">
        <v>24</v>
      </c>
      <c r="C17" s="39"/>
      <c r="E17" s="39" t="s">
        <v>11</v>
      </c>
      <c r="F17" s="39"/>
      <c r="H17" s="39" t="s">
        <v>25</v>
      </c>
      <c r="I17" s="39"/>
    </row>
    <row r="18" spans="1:10" s="20" customFormat="1" ht="15.95" customHeight="1">
      <c r="A18" s="24"/>
      <c r="B18" s="17" t="s">
        <v>2</v>
      </c>
      <c r="C18" s="25" t="s">
        <v>9</v>
      </c>
      <c r="D18" s="24"/>
      <c r="E18" s="17" t="s">
        <v>3</v>
      </c>
      <c r="F18" s="25" t="s">
        <v>10</v>
      </c>
      <c r="G18" s="24"/>
      <c r="H18" s="17" t="s">
        <v>3</v>
      </c>
      <c r="I18" s="25" t="s">
        <v>10</v>
      </c>
      <c r="J18" s="25" t="s">
        <v>37</v>
      </c>
    </row>
    <row r="19" spans="1:10" ht="15.95" customHeight="1">
      <c r="A19" s="7"/>
      <c r="B19" s="17" t="s">
        <v>6</v>
      </c>
      <c r="C19" s="30">
        <v>150000</v>
      </c>
      <c r="D19" s="1"/>
      <c r="E19" s="21" t="s">
        <v>12</v>
      </c>
      <c r="F19" s="30">
        <v>2000</v>
      </c>
      <c r="G19" s="2"/>
      <c r="H19" s="21" t="s">
        <v>15</v>
      </c>
      <c r="I19" s="26">
        <v>75000</v>
      </c>
      <c r="J19" s="27">
        <f>SemesterExpenses[[#This Row],[金額]]/4</f>
        <v>18750</v>
      </c>
    </row>
    <row r="20" spans="1:10" ht="15.95" customHeight="1">
      <c r="A20" s="7"/>
      <c r="B20" s="17" t="s">
        <v>7</v>
      </c>
      <c r="C20" s="30">
        <v>50000</v>
      </c>
      <c r="D20" s="1"/>
      <c r="E20" s="21" t="s">
        <v>13</v>
      </c>
      <c r="F20" s="30">
        <v>5000</v>
      </c>
      <c r="G20" s="2"/>
      <c r="H20" s="21" t="s">
        <v>34</v>
      </c>
      <c r="I20" s="26">
        <v>25000</v>
      </c>
      <c r="J20" s="27">
        <f>SemesterExpenses[[#This Row],[金額]]/4</f>
        <v>6250</v>
      </c>
    </row>
    <row r="21" spans="1:10" ht="15.95" customHeight="1">
      <c r="A21" s="7"/>
      <c r="B21" s="17" t="s">
        <v>4</v>
      </c>
      <c r="C21" s="30">
        <v>50000</v>
      </c>
      <c r="D21" s="1"/>
      <c r="E21" s="21" t="s">
        <v>26</v>
      </c>
      <c r="F21" s="30">
        <v>7500</v>
      </c>
      <c r="G21" s="2"/>
      <c r="H21" s="21" t="s">
        <v>16</v>
      </c>
      <c r="I21" s="26">
        <v>50000</v>
      </c>
      <c r="J21" s="27">
        <f>SemesterExpenses[[#This Row],[金額]]/4</f>
        <v>12500</v>
      </c>
    </row>
    <row r="22" spans="1:10" ht="15.95" customHeight="1">
      <c r="A22" s="7"/>
      <c r="B22" s="17" t="s">
        <v>8</v>
      </c>
      <c r="C22" s="30">
        <v>25000</v>
      </c>
      <c r="D22" s="1"/>
      <c r="E22" s="21" t="s">
        <v>14</v>
      </c>
      <c r="F22" s="30">
        <v>25000</v>
      </c>
      <c r="G22" s="2"/>
      <c r="H22" s="21" t="s">
        <v>17</v>
      </c>
      <c r="I22" s="26">
        <v>0</v>
      </c>
      <c r="J22" s="27">
        <f>SemesterExpenses[[#This Row],[金額]]/4</f>
        <v>0</v>
      </c>
    </row>
    <row r="23" spans="1:10" ht="15.95" customHeight="1">
      <c r="A23" s="11"/>
      <c r="B23" s="17" t="s">
        <v>5</v>
      </c>
      <c r="C23" s="31">
        <f>SUBTOTAL(109,MonthlyIncome[金額])</f>
        <v>275000</v>
      </c>
      <c r="D23" s="1"/>
      <c r="E23" s="21" t="s">
        <v>27</v>
      </c>
      <c r="F23" s="30">
        <v>5000</v>
      </c>
      <c r="G23" s="2"/>
      <c r="H23" s="21" t="s">
        <v>18</v>
      </c>
      <c r="I23" s="26">
        <v>0</v>
      </c>
      <c r="J23" s="27">
        <f>SemesterExpenses[[#This Row],[金額]]/4</f>
        <v>0</v>
      </c>
    </row>
    <row r="24" spans="1:10" ht="15.95" customHeight="1">
      <c r="E24" s="21" t="s">
        <v>28</v>
      </c>
      <c r="F24" s="30">
        <v>50000</v>
      </c>
      <c r="G24" s="2"/>
      <c r="H24" s="21" t="s">
        <v>19</v>
      </c>
      <c r="I24" s="26">
        <v>0</v>
      </c>
      <c r="J24" s="27">
        <f>SemesterExpenses[[#This Row],[金額]]/4</f>
        <v>0</v>
      </c>
    </row>
    <row r="25" spans="1:10" ht="15.95" customHeight="1">
      <c r="E25" s="21" t="s">
        <v>29</v>
      </c>
      <c r="F25" s="30">
        <v>27500</v>
      </c>
      <c r="G25" s="2"/>
      <c r="H25" s="22" t="s">
        <v>5</v>
      </c>
      <c r="I25" s="28">
        <f>SUBTOTAL(109,SemesterExpenses[金額])</f>
        <v>150000</v>
      </c>
      <c r="J25" s="29">
        <f>SUBTOTAL(109,SemesterExpenses[1 か月あたり])</f>
        <v>37500</v>
      </c>
    </row>
    <row r="26" spans="1:10" ht="15.95" customHeight="1">
      <c r="E26" s="21" t="s">
        <v>30</v>
      </c>
      <c r="F26" s="30">
        <v>12500</v>
      </c>
      <c r="G26" s="2"/>
      <c r="H26" s="36" t="s">
        <v>38</v>
      </c>
      <c r="I26" s="35"/>
    </row>
    <row r="27" spans="1:10" ht="15.95" customHeight="1">
      <c r="E27" s="21" t="s">
        <v>31</v>
      </c>
      <c r="F27" s="30">
        <v>5000</v>
      </c>
      <c r="G27" s="2"/>
    </row>
    <row r="28" spans="1:10" ht="15.95" customHeight="1">
      <c r="E28" s="21" t="s">
        <v>32</v>
      </c>
      <c r="F28" s="30">
        <v>0</v>
      </c>
      <c r="G28" s="2"/>
    </row>
    <row r="29" spans="1:10" ht="15.95" customHeight="1">
      <c r="E29" s="21" t="s">
        <v>33</v>
      </c>
      <c r="F29" s="30">
        <v>0</v>
      </c>
      <c r="G29" s="2"/>
      <c r="H29" s="35"/>
      <c r="I29" s="35"/>
    </row>
    <row r="30" spans="1:10" ht="15.95" customHeight="1">
      <c r="E30" s="17" t="s">
        <v>5</v>
      </c>
      <c r="F30" s="31">
        <f>SUBTOTAL(109,MonthlyExpenses[金額])</f>
        <v>139500</v>
      </c>
      <c r="G30" s="3"/>
    </row>
  </sheetData>
  <mergeCells count="11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</mergeCells>
  <phoneticPr fontId="16" type="noConversion"/>
  <conditionalFormatting sqref="B6:C6">
    <cfRule type="dataBar" priority="1">
      <dataBar showValue="0">
        <cfvo type="num" val="0"/>
        <cfvo type="formula" val="$B$9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74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formula">
                <xm:f>$B$9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C20" sqref="C20"/>
    </sheetView>
  </sheetViews>
  <sheetFormatPr defaultRowHeight="16.5"/>
  <cols>
    <col min="1" max="1" width="9.375" bestFit="1" customWidth="1"/>
    <col min="2" max="2" width="9.625" bestFit="1" customWidth="1"/>
  </cols>
  <sheetData>
    <row r="2" spans="1:2" ht="18.75">
      <c r="A2" s="23" t="s">
        <v>36</v>
      </c>
      <c r="B2" s="32">
        <f>大学生活の予算管理!B9</f>
        <v>275000</v>
      </c>
    </row>
    <row r="3" spans="1:2" ht="18.75">
      <c r="A3" s="23" t="s">
        <v>35</v>
      </c>
      <c r="B3" s="32">
        <f>大学生活の予算管理!B12</f>
        <v>177000</v>
      </c>
    </row>
  </sheetData>
  <phoneticPr fontId="16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>Track your income versus expenses to ensure that are living within your means via this Excel 2010 Budget templates targeted toward students but flexible enough for everyone.</APDescription>
    <AssetExpire xmlns="1119c2e5-8fb9-4d5f-baf1-202c530f2c34">2029-05-12T07:00:00+00:00</AssetExpire>
    <IntlLangReviewDate xmlns="1119c2e5-8fb9-4d5f-baf1-202c530f2c34" xsi:nil="true"/>
    <TPFriendlyName xmlns="1119c2e5-8fb9-4d5f-baf1-202c530f2c34" xsi:nil="true"/>
    <IntlLangReview xmlns="1119c2e5-8fb9-4d5f-baf1-202c530f2c34" xsi:nil="true"/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 xsi:nil="true"/>
    <Markets xmlns="1119c2e5-8fb9-4d5f-baf1-202c530f2c34"/>
    <OriginAsset xmlns="1119c2e5-8fb9-4d5f-baf1-202c530f2c34" xsi:nil="true"/>
    <AssetStart xmlns="1119c2e5-8fb9-4d5f-baf1-202c530f2c34">2010-11-22T05:47:00+00:00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402820</Value>
      <Value>451340</Value>
    </PublishStatusLookup>
    <APAuthor xmlns="1119c2e5-8fb9-4d5f-baf1-202c530f2c34">
      <UserInfo>
        <DisplayName/>
        <AccountId>2094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>TP</AssetType>
    <MachineTranslated xmlns="1119c2e5-8fb9-4d5f-baf1-202c530f2c34">false</MachineTranslated>
    <OutputCachingOn xmlns="1119c2e5-8fb9-4d5f-baf1-202c530f2c34">false</OutputCachingOn>
    <TemplateStatus xmlns="1119c2e5-8fb9-4d5f-baf1-202c530f2c34" xsi:nil="true"/>
    <IsSearchable xmlns="1119c2e5-8fb9-4d5f-baf1-202c530f2c34">true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 xsi:nil="true"/>
    <UALocRecommendation xmlns="1119c2e5-8fb9-4d5f-baf1-202c530f2c34">Localize</UALocRecommendation>
    <LastModifiedDateTime xmlns="1119c2e5-8fb9-4d5f-baf1-202c530f2c34" xsi:nil="true"/>
    <LastPublishResultLookup xmlns="1119c2e5-8fb9-4d5f-baf1-202c530f2c34" xsi:nil="true"/>
    <LegacyData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true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false</BlockPublish>
    <TPLaunchHelpLinkType xmlns="1119c2e5-8fb9-4d5f-baf1-202c530f2c34">Template</TPLaunchHelpLinkType>
    <BusinessGroup xmlns="1119c2e5-8fb9-4d5f-baf1-202c530f2c34" xsi:nil="true"/>
    <Providers xmlns="1119c2e5-8fb9-4d5f-baf1-202c530f2c34" xsi:nil="true"/>
    <TemplateTemplateType xmlns="1119c2e5-8fb9-4d5f-baf1-202c530f2c34">Excel Spreadsheet Template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Provider xmlns="1119c2e5-8fb9-4d5f-baf1-202c530f2c34" xsi:nil="true"/>
    <UACurrentWords xmlns="1119c2e5-8fb9-4d5f-baf1-202c530f2c34" xsi:nil="true"/>
    <AssetId xmlns="1119c2e5-8fb9-4d5f-baf1-202c530f2c34">TP102347373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</PublishTargets>
    <ApprovalLog xmlns="1119c2e5-8fb9-4d5f-baf1-202c530f2c34" xsi:nil="true"/>
    <BugNumber xmlns="1119c2e5-8fb9-4d5f-baf1-202c530f2c34" xsi:nil="true"/>
    <CrawlForDependencies xmlns="1119c2e5-8fb9-4d5f-baf1-202c530f2c34">false</CrawlForDependencies>
    <LastHandOff xmlns="1119c2e5-8fb9-4d5f-baf1-202c530f2c34" xsi:nil="true"/>
    <Milestone xmlns="1119c2e5-8fb9-4d5f-baf1-202c530f2c34" xsi:nil="true"/>
    <UANotes xmlns="1119c2e5-8fb9-4d5f-baf1-202c530f2c34" xsi:nil="true"/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124308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A4D396-6ACA-49FC-8250-7E9B8633CB43}"/>
</file>

<file path=customXml/itemProps2.xml><?xml version="1.0" encoding="utf-8"?>
<ds:datastoreItem xmlns:ds="http://schemas.openxmlformats.org/officeDocument/2006/customXml" ds:itemID="{B06B6DAC-DDCC-4C4F-A211-333E7B66971A}"/>
</file>

<file path=customXml/itemProps3.xml><?xml version="1.0" encoding="utf-8"?>
<ds:datastoreItem xmlns:ds="http://schemas.openxmlformats.org/officeDocument/2006/customXml" ds:itemID="{A27D9B72-DC57-42C9-85E9-4A877DED5F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大学生活の予算管理</vt:lpstr>
      <vt:lpstr>chartdata</vt:lpstr>
      <vt:lpstr>chartdata!Print_Area</vt:lpstr>
      <vt:lpstr>大学生活の予算管理!Print_Area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AWS CFM Account</cp:lastModifiedBy>
  <cp:lastPrinted>2010-10-19T22:36:33Z</cp:lastPrinted>
  <dcterms:created xsi:type="dcterms:W3CDTF">2010-10-06T20:14:46Z</dcterms:created>
  <dcterms:modified xsi:type="dcterms:W3CDTF">2012-05-25T15:36:18Z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Order">
    <vt:r8>12477800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