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426_Accessibility_WAC_Q4_batch3\05_From_Final_Check\templates\ja-JP\"/>
    </mc:Choice>
  </mc:AlternateContent>
  <bookViews>
    <workbookView xWindow="0" yWindow="0" windowWidth="10065" windowHeight="3000" xr2:uid="{00000000-000D-0000-FFFF-FFFF00000000}"/>
  </bookViews>
  <sheets>
    <sheet name="キャッシュ フロー" sheetId="1" r:id="rId1"/>
    <sheet name="1 か月の収入" sheetId="4" r:id="rId2"/>
    <sheet name="1 か月の支出" sheetId="3" r:id="rId3"/>
  </sheets>
  <definedNames>
    <definedName name="_xlnm.Print_Titles" localSheetId="2">'1 か月の支出'!$1:$1</definedName>
    <definedName name="_xlnm.Print_Titles" localSheetId="1">'1 か月の収入'!$1:$1</definedName>
    <definedName name="_xlnm.Print_Titles" localSheetId="0">'キャッシュ フロー'!$5:$5</definedName>
    <definedName name="Title1">キャッシュフロー[[#Headers],[キャッシュ フロー]]</definedName>
    <definedName name="Title2">収入[[#Headers],[1 か月の収入]]</definedName>
    <definedName name="Title3">支出[[#Headers],[1 か月の支出]]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1" s="1"/>
  <c r="C5" i="4"/>
  <c r="C6" i="1" s="1"/>
  <c r="E3" i="4"/>
  <c r="E4" i="4"/>
  <c r="E2" i="4"/>
  <c r="D22" i="3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5" i="4" l="1"/>
  <c r="E6" i="1" s="1"/>
  <c r="E22" i="3"/>
  <c r="E7" i="1" s="1"/>
  <c r="C8" i="1" l="1"/>
  <c r="D8" i="1"/>
  <c r="E8" i="1" l="1"/>
</calcChain>
</file>

<file path=xl/sharedStrings.xml><?xml version="1.0" encoding="utf-8"?>
<sst xmlns="http://schemas.openxmlformats.org/spreadsheetml/2006/main" count="43" uniqueCount="38">
  <si>
    <t>月</t>
  </si>
  <si>
    <t>年</t>
  </si>
  <si>
    <t>月間家計簿</t>
  </si>
  <si>
    <t>キャッシュ フロー</t>
  </si>
  <si>
    <t>総収入</t>
  </si>
  <si>
    <t>総支出</t>
  </si>
  <si>
    <t>現金総額</t>
  </si>
  <si>
    <t>予測</t>
  </si>
  <si>
    <t>実際</t>
  </si>
  <si>
    <t>差異</t>
  </si>
  <si>
    <t>1 か月の収入</t>
  </si>
  <si>
    <t>収入 1</t>
  </si>
  <si>
    <t>収入 2</t>
  </si>
  <si>
    <t>その他の収入</t>
  </si>
  <si>
    <t>1 か月の支出</t>
  </si>
  <si>
    <t>住居費</t>
  </si>
  <si>
    <t>食料品</t>
  </si>
  <si>
    <t>電話</t>
  </si>
  <si>
    <t>電気/ガス</t>
  </si>
  <si>
    <t>上水道/下水道/ごみ</t>
  </si>
  <si>
    <t>ケーブル TV</t>
  </si>
  <si>
    <t>インターネット</t>
  </si>
  <si>
    <t>保守/修理</t>
  </si>
  <si>
    <t>育児</t>
  </si>
  <si>
    <t>授業料</t>
  </si>
  <si>
    <t>ペット費用</t>
  </si>
  <si>
    <t>交通費</t>
  </si>
  <si>
    <t>日常生活関連費</t>
  </si>
  <si>
    <t>保険料</t>
  </si>
  <si>
    <t>クレジット カード支払い</t>
  </si>
  <si>
    <t>ローン</t>
  </si>
  <si>
    <t>税金</t>
  </si>
  <si>
    <t>贈答/寄付</t>
  </si>
  <si>
    <t>貯蓄</t>
  </si>
  <si>
    <t>その他</t>
  </si>
  <si>
    <t>予測</t>
    <phoneticPr fontId="6"/>
  </si>
  <si>
    <t>実際</t>
    <phoneticPr fontId="6"/>
  </si>
  <si>
    <t>差異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</si>
</sst>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¥&quot;#,##0;&quot;¥&quot;\-#,##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</numFmts>
  <fonts count="18" x14ac:knownFonts="1">
    <font>
      <sz val="11"/>
      <color theme="1" tint="0.34998626667073579"/>
      <name val="Meiryo UI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theme="1" tint="0.34998626667073579"/>
      <name val="ＭＳ Ｐゴシック"/>
      <family val="2"/>
      <scheme val="minor"/>
    </font>
    <font>
      <b/>
      <sz val="11"/>
      <color theme="4"/>
      <name val="ＭＳ Ｐゴシック"/>
      <family val="2"/>
      <scheme val="major"/>
    </font>
    <font>
      <u/>
      <sz val="11"/>
      <color theme="1" tint="0.34998626667073579"/>
      <name val="ＭＳ Ｐゴシック"/>
      <family val="2"/>
      <scheme val="minor"/>
    </font>
    <font>
      <b/>
      <sz val="11"/>
      <color theme="5" tint="-0.24994659260841701"/>
      <name val="ＭＳ Ｐゴシック"/>
      <family val="2"/>
      <scheme val="major"/>
    </font>
    <font>
      <sz val="6"/>
      <name val="ＭＳ Ｐゴシック"/>
      <family val="3"/>
      <charset val="128"/>
      <scheme val="minor"/>
    </font>
    <font>
      <sz val="16"/>
      <color theme="1" tint="0.34998626667073579"/>
      <name val="ＭＳ Ｐゴシック"/>
      <family val="3"/>
      <charset val="128"/>
      <scheme val="major"/>
    </font>
    <font>
      <sz val="11"/>
      <color theme="1" tint="0.34998626667073579"/>
      <name val="Meiryo UI"/>
      <family val="3"/>
      <charset val="128"/>
    </font>
    <font>
      <b/>
      <sz val="11"/>
      <color theme="4"/>
      <name val="Meiryo UI"/>
      <family val="3"/>
      <charset val="128"/>
    </font>
    <font>
      <sz val="11"/>
      <color theme="5" tint="-0.24994659260841701"/>
      <name val="Meiryo UI"/>
      <family val="3"/>
      <charset val="128"/>
    </font>
    <font>
      <b/>
      <sz val="11"/>
      <color theme="7" tint="-0.24994659260841701"/>
      <name val="Meiryo UI"/>
      <family val="3"/>
      <charset val="128"/>
    </font>
    <font>
      <sz val="11"/>
      <color theme="4"/>
      <name val="Meiryo UI"/>
      <family val="3"/>
      <charset val="128"/>
    </font>
    <font>
      <b/>
      <sz val="11"/>
      <color theme="5" tint="-0.24994659260841701"/>
      <name val="Meiryo UI"/>
      <family val="3"/>
      <charset val="128"/>
    </font>
    <font>
      <sz val="6"/>
      <name val="Meiryo UI"/>
      <family val="3"/>
      <charset val="128"/>
    </font>
    <font>
      <sz val="24"/>
      <color theme="6"/>
      <name val="Meiryo UI"/>
      <family val="3"/>
      <charset val="128"/>
    </font>
    <font>
      <b/>
      <sz val="56"/>
      <color theme="6"/>
      <name val="Meiryo UI"/>
      <family val="3"/>
      <charset val="128"/>
    </font>
    <font>
      <sz val="16"/>
      <color theme="1" tint="0.3499862666707357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17" fillId="0" borderId="0" applyNumberFormat="0" applyFill="0" applyBorder="0" applyProtection="0">
      <alignment horizontal="left" vertical="top"/>
    </xf>
    <xf numFmtId="0" fontId="15" fillId="0" borderId="0" applyNumberFormat="0" applyFill="0" applyProtection="0">
      <alignment horizontal="left"/>
    </xf>
    <xf numFmtId="0" fontId="16" fillId="0" borderId="0" applyNumberFormat="0" applyFill="0" applyProtection="0">
      <alignment horizontal="left" vertical="center"/>
    </xf>
    <xf numFmtId="0" fontId="13" fillId="0" borderId="0" applyNumberFormat="0" applyFill="0" applyBorder="0" applyProtection="0">
      <alignment horizontal="right" vertical="center" indent="2"/>
    </xf>
    <xf numFmtId="0" fontId="9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8" fillId="0" borderId="0" applyFont="0" applyFill="0" applyBorder="0" applyProtection="0">
      <alignment horizontal="right" vertical="center" indent="2"/>
    </xf>
    <xf numFmtId="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10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2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5" fontId="12" fillId="0" borderId="0" applyFill="0" applyBorder="0">
      <alignment horizontal="right" vertical="center" indent="2"/>
    </xf>
  </cellStyleXfs>
  <cellXfs count="34">
    <xf numFmtId="0" fontId="0" fillId="0" borderId="0" xfId="0">
      <alignment vertical="center" wrapText="1"/>
    </xf>
    <xf numFmtId="0" fontId="15" fillId="0" borderId="0" xfId="2">
      <alignment horizontal="left"/>
    </xf>
    <xf numFmtId="0" fontId="0" fillId="0" borderId="0" xfId="0" applyBorder="1">
      <alignment vertical="center" wrapText="1"/>
    </xf>
    <xf numFmtId="0" fontId="16" fillId="0" borderId="0" xfId="3" applyAlignment="1">
      <alignment horizontal="left" vertical="center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13" fillId="0" borderId="0" xfId="4" applyFill="1" applyBorder="1">
      <alignment horizontal="right" vertical="center" indent="2"/>
    </xf>
    <xf numFmtId="0" fontId="9" fillId="0" borderId="0" xfId="5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0" fontId="7" fillId="0" borderId="0" xfId="1" applyFont="1" applyAlignment="1">
      <alignment horizontal="left" vertical="top"/>
    </xf>
    <xf numFmtId="0" fontId="8" fillId="0" borderId="0" xfId="0" applyFo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5" applyFont="1" applyFill="1" applyBorder="1">
      <alignment horizontal="right" vertical="center" indent="2"/>
    </xf>
    <xf numFmtId="0" fontId="10" fillId="0" borderId="0" xfId="13" applyFont="1" applyFill="1" applyBorder="1">
      <alignment horizontal="right" vertical="center" indent="2"/>
    </xf>
    <xf numFmtId="0" fontId="11" fillId="0" borderId="0" xfId="14" applyFont="1" applyFill="1" applyBorder="1">
      <alignment horizontal="right" vertical="center" indent="2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 indent="2"/>
    </xf>
    <xf numFmtId="0" fontId="10" fillId="0" borderId="0" xfId="13" applyFont="1">
      <alignment horizontal="right" vertical="center" indent="2"/>
    </xf>
    <xf numFmtId="0" fontId="13" fillId="0" borderId="0" xfId="4" applyFont="1" applyFill="1" applyBorder="1">
      <alignment horizontal="right" vertical="center" indent="2"/>
    </xf>
    <xf numFmtId="5" fontId="10" fillId="0" borderId="0" xfId="13" applyNumberFormat="1" applyFill="1" applyBorder="1">
      <alignment horizontal="right" vertical="center" indent="2"/>
    </xf>
    <xf numFmtId="5" fontId="12" fillId="0" borderId="0" xfId="17">
      <alignment horizontal="right" vertical="center" indent="2"/>
    </xf>
    <xf numFmtId="5" fontId="0" fillId="0" borderId="0" xfId="10" applyFont="1" applyAlignment="1">
      <alignment horizontal="right" vertical="center" indent="2"/>
    </xf>
    <xf numFmtId="5" fontId="3" fillId="0" borderId="0" xfId="10" applyFont="1" applyFill="1" applyBorder="1" applyAlignment="1">
      <alignment horizontal="right" vertical="center" indent="2"/>
    </xf>
    <xf numFmtId="5" fontId="5" fillId="0" borderId="0" xfId="10" applyFont="1" applyFill="1" applyBorder="1" applyAlignment="1">
      <alignment horizontal="right" vertical="center" indent="2"/>
    </xf>
    <xf numFmtId="5" fontId="8" fillId="0" borderId="0" xfId="10" applyFont="1" applyAlignment="1">
      <alignment horizontal="right" vertical="center" indent="2"/>
    </xf>
    <xf numFmtId="5" fontId="0" fillId="0" borderId="0" xfId="10" applyFont="1" applyFill="1" applyBorder="1" applyAlignment="1">
      <alignment horizontal="right" vertical="center" indent="2"/>
    </xf>
    <xf numFmtId="5" fontId="9" fillId="0" borderId="0" xfId="10" applyFont="1" applyFill="1" applyBorder="1" applyAlignment="1">
      <alignment horizontal="right" vertical="center" indent="2"/>
    </xf>
    <xf numFmtId="5" fontId="13" fillId="0" borderId="0" xfId="10" applyFont="1" applyFill="1" applyBorder="1" applyAlignment="1">
      <alignment horizontal="right" vertical="center" indent="2"/>
    </xf>
    <xf numFmtId="5" fontId="11" fillId="0" borderId="0" xfId="10" applyFont="1" applyFill="1" applyBorder="1" applyAlignment="1">
      <alignment horizontal="right" vertical="center" indent="2"/>
    </xf>
    <xf numFmtId="5" fontId="10" fillId="0" borderId="0" xfId="10" applyFont="1" applyAlignment="1">
      <alignment horizontal="right" vertical="center" indent="2"/>
    </xf>
    <xf numFmtId="5" fontId="0" fillId="0" borderId="0" xfId="13" applyNumberFormat="1" applyFont="1">
      <alignment horizontal="right" vertical="center" indent="2"/>
    </xf>
  </cellXfs>
  <cellStyles count="18">
    <cellStyle name="タイトル" xfId="1" builtinId="15" customBuiltin="1"/>
    <cellStyle name="パーセント" xfId="11" builtinId="5" customBuiltin="1"/>
    <cellStyle name="ハイパーリンク" xfId="15" builtinId="8" customBuiltin="1"/>
    <cellStyle name="メモ" xfId="12" builtinId="10" customBuiltin="1"/>
    <cellStyle name="桁区切り" xfId="8" builtinId="6" customBuiltin="1"/>
    <cellStyle name="桁区切り [0.00]" xfId="7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差異の見出し" xfId="14" xr:uid="{00000000-0005-0000-0000-00000A000000}"/>
    <cellStyle name="実際" xfId="13" xr:uid="{00000000-0005-0000-0000-00000B000000}"/>
    <cellStyle name="集計" xfId="6" builtinId="25" customBuiltin="1"/>
    <cellStyle name="通貨" xfId="10" builtinId="7" customBuiltin="1"/>
    <cellStyle name="通貨 [0.00]" xfId="9" builtinId="4" customBuiltin="1"/>
    <cellStyle name="標準" xfId="0" builtinId="0" customBuiltin="1"/>
    <cellStyle name="表示済みのハイパーリンク" xfId="16" builtinId="9" customBuiltin="1"/>
    <cellStyle name="予測" xfId="17" xr:uid="{00000000-0005-0000-0000-000011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alignment horizontal="right" vertical="center" textRotation="0" wrapText="0" indent="2" justifyLastLine="0" shrinkToFit="0" readingOrder="0"/>
    </dxf>
    <dxf>
      <numFmt numFmtId="9" formatCode="&quot;¥&quot;#,##0;&quot;¥&quot;\-#,##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sz val="11"/>
        <name val="Meiryo UI"/>
        <family val="3"/>
        <charset val="128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numFmt numFmtId="9" formatCode="&quot;¥&quot;#,##0;&quot;¥&quot;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月間家計簿" defaultPivotStyle="PivotStyleLight16">
    <tableStyle name="月間家計簿" pivot="0" count="10" xr9:uid="{00000000-0011-0000-FFFF-FFFF00000000}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ColumnStripe" dxfId="22"/>
      <tableStyleElement type="secondColumnStripe" dxfId="21"/>
      <tableStyleElement type="firstHeaderCell" dxfId="20"/>
      <tableStyleElement type="lastHeaderCell" dxfId="19"/>
      <tableStyleElement type="lastTotal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予測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'キャッシュ フロー'!$B$6:$B$8</c:f>
              <c:strCache>
                <c:ptCount val="3"/>
                <c:pt idx="0">
                  <c:v>総収入</c:v>
                </c:pt>
                <c:pt idx="1">
                  <c:v>総支出</c:v>
                </c:pt>
                <c:pt idx="2">
                  <c:v>現金総額</c:v>
                </c:pt>
              </c:strCache>
            </c:strRef>
          </c:cat>
          <c:val>
            <c:numRef>
              <c:f>'キャッシュ フロー'!$C$6:$C$8</c:f>
              <c:numCache>
                <c:formatCode>"¥"#,##0_);\("¥"#,##0\)</c:formatCode>
                <c:ptCount val="3"/>
                <c:pt idx="0">
                  <c:v>5700000</c:v>
                </c:pt>
                <c:pt idx="1">
                  <c:v>3603000</c:v>
                </c:pt>
                <c:pt idx="2">
                  <c:v>2097000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実際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'キャッシュ フロー'!$B$6:$B$8</c:f>
              <c:strCache>
                <c:ptCount val="3"/>
                <c:pt idx="0">
                  <c:v>総収入</c:v>
                </c:pt>
                <c:pt idx="1">
                  <c:v>総支出</c:v>
                </c:pt>
                <c:pt idx="2">
                  <c:v>現金総額</c:v>
                </c:pt>
              </c:strCache>
            </c:strRef>
          </c:cat>
          <c:val>
            <c:numRef>
              <c:f>'キャッシュ フロー'!$D$6:$D$8</c:f>
              <c:numCache>
                <c:formatCode>"¥"#,##0_);\("¥"#,##0\)</c:formatCode>
                <c:ptCount val="3"/>
                <c:pt idx="0">
                  <c:v>5500000</c:v>
                </c:pt>
                <c:pt idx="1">
                  <c:v>3655000</c:v>
                </c:pt>
                <c:pt idx="2">
                  <c:v>1845000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19048</xdr:colOff>
      <xdr:row>3</xdr:row>
      <xdr:rowOff>79716</xdr:rowOff>
    </xdr:from>
    <xdr:to>
      <xdr:col>4</xdr:col>
      <xdr:colOff>1362074</xdr:colOff>
      <xdr:row>3</xdr:row>
      <xdr:rowOff>2381250</xdr:rowOff>
    </xdr:to>
    <xdr:graphicFrame macro="">
      <xdr:nvGraphicFramePr>
        <xdr:cNvPr id="8" name="グラフ 7" descr="[総収入]、[総支出]、[現金総額] の予測と実際の値を示す集合縦棒グラフ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キャッシュフロー" displayName="キャッシュフロー" ref="B5:E8" totalsRowCount="1">
  <autoFilter ref="B5:E7" xr:uid="{00000000-0009-0000-0100-000002000000}"/>
  <tableColumns count="4">
    <tableColumn id="1" xr3:uid="{00000000-0010-0000-0000-000001000000}" name="キャッシュ フロー" totalsRowLabel="現金総額" totalsRowDxfId="17"/>
    <tableColumn id="2" xr3:uid="{00000000-0010-0000-0000-000002000000}" name="予測" totalsRowFunction="custom" dataCellStyle="通貨 [0.00]">
      <totalsRowFormula>C6-C7</totalsRowFormula>
    </tableColumn>
    <tableColumn id="3" xr3:uid="{00000000-0010-0000-0000-000003000000}" name="実際" totalsRowFunction="custom" dataDxfId="16" dataCellStyle="実際">
      <totalsRowFormula>D6-D7</totalsRowFormula>
    </tableColumn>
    <tableColumn id="4" xr3:uid="{00000000-0010-0000-0000-000004000000}" name="差異" totalsRowFunction="custom" dataCellStyle="通貨 [0.00]">
      <totalsRowFormula>キャッシュフロー[[#Totals],[実際]]-キャッシュフロー[[#Totals],[予測]]</totalsRowFormula>
    </tableColumn>
  </tableColumns>
  <tableStyleInfo name="月間家計簿" showFirstColumn="1" showLastColumn="1" showRowStripes="1" showColumnStripes="1"/>
  <extLst>
    <ext xmlns:x14="http://schemas.microsoft.com/office/spreadsheetml/2009/9/main" uri="{504A1905-F514-4f6f-8877-14C23A59335A}">
      <x14:table altTextSummary="[総収入]、[総支出]、[現金総額] の [予測]、[実際]、[差異]、[キャッシュ フロー] は、[1 か月の収入] ワークシートと [1 か月の支出] ワークシートの入力に基づいて自動更新されます。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収入" displayName="収入" ref="B1:E5" totalsRowCount="1" headerRowDxfId="15" dataDxfId="14" totalsRowDxfId="13">
  <autoFilter ref="B1:E4" xr:uid="{00000000-0009-0000-0100-000005000000}"/>
  <tableColumns count="4">
    <tableColumn id="1" xr3:uid="{00000000-0010-0000-0100-000001000000}" name="1 か月の収入" totalsRowLabel="総収入" dataDxfId="12" totalsRowDxfId="3"/>
    <tableColumn id="2" xr3:uid="{00000000-0010-0000-0100-000002000000}" name="予測" totalsRowFunction="sum" totalsRowDxfId="2" dataCellStyle="通貨" totalsRowCellStyle="通貨"/>
    <tableColumn id="3" xr3:uid="{00000000-0010-0000-0100-000003000000}" name="実際" totalsRowFunction="sum" totalsRowDxfId="1" dataCellStyle="通貨" totalsRowCellStyle="通貨"/>
    <tableColumn id="4" xr3:uid="{00000000-0010-0000-0100-000004000000}" name="差異" totalsRowFunction="sum" totalsRowDxfId="0" dataCellStyle="通貨" totalsRowCellStyle="通貨">
      <calculatedColumnFormula>収入[[#This Row],[実際]]-収入[[#This Row],[予測]]</calculatedColumnFormula>
    </tableColumn>
  </tableColumns>
  <tableStyleInfo name="月間家計簿" showFirstColumn="1" showLastColumn="1" showRowStripes="1" showColumnStripes="1"/>
  <extLst>
    <ext xmlns:x14="http://schemas.microsoft.com/office/spreadsheetml/2009/9/main" uri="{504A1905-F514-4f6f-8877-14C23A59335A}">
      <x14:table altTextSummary="この表に、各収入源の 1 か月の収入、予測の収入、実際の収入を入力します。差異と総収入は自動計算されま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支出" displayName="支出" ref="B1:E22" totalsRowCount="1" headerRowDxfId="11" dataDxfId="10" totalsRowDxfId="9">
  <autoFilter ref="B1:E21" xr:uid="{00000000-0009-0000-0100-000009000000}"/>
  <tableColumns count="4">
    <tableColumn id="1" xr3:uid="{00000000-0010-0000-0200-000001000000}" name="1 か月の支出" totalsRowLabel="総支出" dataDxfId="8" totalsRowDxfId="7"/>
    <tableColumn id="2" xr3:uid="{00000000-0010-0000-0200-000002000000}" name="予測" totalsRowFunction="sum" totalsRowDxfId="6" dataCellStyle="予測" totalsRowCellStyle="通貨"/>
    <tableColumn id="3" xr3:uid="{00000000-0010-0000-0200-000003000000}" name="実際" totalsRowFunction="sum" totalsRowDxfId="5" dataCellStyle="通貨" totalsRowCellStyle="実際"/>
    <tableColumn id="4" xr3:uid="{00000000-0010-0000-0200-000004000000}" name="差異" totalsRowFunction="sum" totalsRowDxfId="4" dataCellStyle="通貨" totalsRowCellStyle="通貨">
      <calculatedColumnFormula>支出[[#This Row],[予測]]-支出[[#This Row],[実際]]</calculatedColumnFormula>
    </tableColumn>
  </tableColumns>
  <tableStyleInfo name="月間家計簿" showFirstColumn="1" showLastColumn="1" showRowStripes="1" showColumnStripes="1"/>
  <extLst>
    <ext xmlns:x14="http://schemas.microsoft.com/office/spreadsheetml/2009/9/main" uri="{504A1905-F514-4f6f-8877-14C23A59335A}">
      <x14:table altTextSummary="この表に、1 か月の支出、予測の支出、実際の支出を入力します。差異と総支出は自動計算されます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.109375" defaultRowHeight="30" customHeight="1" x14ac:dyDescent="0.25"/>
  <cols>
    <col min="1" max="1" width="2.77734375" style="7" customWidth="1"/>
    <col min="2" max="2" width="37.44140625" style="7" customWidth="1"/>
    <col min="3" max="5" width="15.88671875" style="4" customWidth="1"/>
    <col min="6" max="6" width="2.77734375" style="7" customWidth="1"/>
    <col min="7" max="16384" width="9.109375" style="7"/>
  </cols>
  <sheetData>
    <row r="1" spans="2:5" ht="39.950000000000003" customHeight="1" x14ac:dyDescent="0.5">
      <c r="B1" s="1" t="s">
        <v>0</v>
      </c>
    </row>
    <row r="2" spans="2:5" ht="66.95" customHeight="1" x14ac:dyDescent="0.25">
      <c r="B2" s="3" t="s">
        <v>1</v>
      </c>
    </row>
    <row r="3" spans="2:5" ht="47.1" customHeight="1" x14ac:dyDescent="0.25">
      <c r="B3" s="12" t="s">
        <v>2</v>
      </c>
    </row>
    <row r="4" spans="2:5" ht="200.1" customHeight="1" x14ac:dyDescent="0.25">
      <c r="B4" s="2"/>
      <c r="C4" s="5"/>
      <c r="D4" s="5"/>
      <c r="E4" s="5"/>
    </row>
    <row r="5" spans="2:5" ht="30" customHeight="1" x14ac:dyDescent="0.25">
      <c r="B5" s="10" t="s">
        <v>3</v>
      </c>
      <c r="C5" s="9" t="s">
        <v>35</v>
      </c>
      <c r="D5" s="8" t="s">
        <v>36</v>
      </c>
      <c r="E5" s="11" t="s">
        <v>37</v>
      </c>
    </row>
    <row r="6" spans="2:5" ht="30" customHeight="1" x14ac:dyDescent="0.25">
      <c r="B6" s="6" t="s">
        <v>4</v>
      </c>
      <c r="C6" s="24">
        <f>収入[[#Totals],[予測]]</f>
        <v>5700000</v>
      </c>
      <c r="D6" s="33">
        <f>収入[[#Totals],[実際]]</f>
        <v>5500000</v>
      </c>
      <c r="E6" s="24">
        <f>収入[[#Totals],[差異]]</f>
        <v>-200000</v>
      </c>
    </row>
    <row r="7" spans="2:5" ht="30" customHeight="1" x14ac:dyDescent="0.25">
      <c r="B7" s="6" t="s">
        <v>5</v>
      </c>
      <c r="C7" s="24">
        <f>支出[[#Totals],[予測]]</f>
        <v>3603000</v>
      </c>
      <c r="D7" s="33">
        <f>支出[[#Totals],[実際]]</f>
        <v>3655000</v>
      </c>
      <c r="E7" s="24">
        <f>支出[[#Totals],[差異]]</f>
        <v>-52000</v>
      </c>
    </row>
    <row r="8" spans="2:5" ht="30" customHeight="1" x14ac:dyDescent="0.25">
      <c r="B8" s="10" t="s">
        <v>6</v>
      </c>
      <c r="C8" s="25">
        <f>C6-C7</f>
        <v>2097000</v>
      </c>
      <c r="D8" s="26">
        <f>D6-D7</f>
        <v>1845000</v>
      </c>
      <c r="E8" s="27">
        <f>キャッシュフロー[[#Totals],[実際]]-キャッシュフロー[[#Totals],[予測]]</f>
        <v>-252000</v>
      </c>
    </row>
  </sheetData>
  <phoneticPr fontId="6"/>
  <dataValidations count="9">
    <dataValidation allowBlank="1" showInputMessage="1" showErrorMessage="1" prompt="このブックで月間家計簿を作成します。[キャッシュ フロー] 表と集合縦棒グラフの予算の概要は、[1 か月の収入] ワークシートと [1 か月の支出] ワークシートを基にして自動更新されます。" sqref="A1" xr:uid="{00000000-0002-0000-0000-000000000000}"/>
    <dataValidation allowBlank="1" showInputMessage="1" showErrorMessage="1" prompt="このセルには月を入力します" sqref="B1" xr:uid="{00000000-0002-0000-0000-000001000000}"/>
    <dataValidation allowBlank="1" showInputMessage="1" showErrorMessage="1" prompt="このセルには年を入力します" sqref="B2" xr:uid="{00000000-0002-0000-0000-000002000000}"/>
    <dataValidation allowBlank="1" showInputMessage="1" showErrorMessage="1" prompt="このワークシートのタイトルは、このセルの内容です。[1 か月の収入] ワークシートに 1 か月の収入を、[1 か月の支出] ワークシートに 1 か月の支出を入力してください" sqref="B3" xr:uid="{00000000-0002-0000-0000-000003000000}"/>
    <dataValidation allowBlank="1" showInputMessage="1" showErrorMessage="1" prompt="[総収入]、[総支出]、[現金総額] の予測と実際の値を示す集合縦棒グラフ" sqref="B4" xr:uid="{00000000-0002-0000-0000-000004000000}"/>
    <dataValidation allowBlank="1" showInputMessage="1" showErrorMessage="1" prompt="[総収入] と [総支出] はこの見出しのこの列で自動更新されます。" sqref="B5" xr:uid="{00000000-0002-0000-0000-000005000000}"/>
    <dataValidation allowBlank="1" showInputMessage="1" showErrorMessage="1" prompt="予測はこの見出しのこの列で自動計算されます" sqref="C5" xr:uid="{00000000-0002-0000-0000-000006000000}"/>
    <dataValidation allowBlank="1" showInputMessage="1" showErrorMessage="1" prompt="実際はこの見出しのこの列で自動計算されます" sqref="D5" xr:uid="{00000000-0002-0000-0000-000007000000}"/>
    <dataValidation allowBlank="1" showInputMessage="1" showErrorMessage="1" prompt="差異金額はこの見出しのこの列で自動計算されます" sqref="E5" xr:uid="{00000000-0002-0000-0000-000008000000}"/>
  </dataValidations>
  <printOptions horizontalCentered="1"/>
  <pageMargins left="0.3" right="0.3" top="0.4" bottom="0.75" header="0.3" footer="0.3"/>
  <pageSetup paperSize="9" scale="91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5"/>
  <sheetViews>
    <sheetView showGridLines="0" workbookViewId="0">
      <selection activeCell="E5" sqref="E5"/>
    </sheetView>
  </sheetViews>
  <sheetFormatPr defaultColWidth="9.109375" defaultRowHeight="30" customHeight="1" x14ac:dyDescent="0.25"/>
  <cols>
    <col min="1" max="1" width="2.77734375" style="7" customWidth="1"/>
    <col min="2" max="2" width="37.44140625" style="7" customWidth="1"/>
    <col min="3" max="5" width="15.88671875" style="7" customWidth="1"/>
    <col min="6" max="6" width="2.77734375" style="7" customWidth="1"/>
    <col min="7" max="16384" width="9.109375" style="7"/>
  </cols>
  <sheetData>
    <row r="1" spans="2:5" ht="30" customHeight="1" x14ac:dyDescent="0.25">
      <c r="B1" s="10" t="s">
        <v>10</v>
      </c>
      <c r="C1" s="15" t="s">
        <v>7</v>
      </c>
      <c r="D1" s="21" t="s">
        <v>8</v>
      </c>
      <c r="E1" s="17" t="s">
        <v>9</v>
      </c>
    </row>
    <row r="2" spans="2:5" ht="30" customHeight="1" x14ac:dyDescent="0.25">
      <c r="B2" s="10" t="s">
        <v>11</v>
      </c>
      <c r="C2" s="28">
        <v>4000000</v>
      </c>
      <c r="D2" s="28">
        <v>4000000</v>
      </c>
      <c r="E2" s="28">
        <f>収入[[#This Row],[実際]]-収入[[#This Row],[予測]]</f>
        <v>0</v>
      </c>
    </row>
    <row r="3" spans="2:5" ht="30" customHeight="1" x14ac:dyDescent="0.25">
      <c r="B3" s="10" t="s">
        <v>12</v>
      </c>
      <c r="C3" s="28">
        <v>1400000</v>
      </c>
      <c r="D3" s="28">
        <v>1500000</v>
      </c>
      <c r="E3" s="28">
        <f>収入[[#This Row],[実際]]-収入[[#This Row],[予測]]</f>
        <v>100000</v>
      </c>
    </row>
    <row r="4" spans="2:5" ht="30" customHeight="1" x14ac:dyDescent="0.25">
      <c r="B4" s="10" t="s">
        <v>13</v>
      </c>
      <c r="C4" s="28">
        <v>300000</v>
      </c>
      <c r="D4" s="28">
        <v>0</v>
      </c>
      <c r="E4" s="28">
        <f>収入[[#This Row],[実際]]-収入[[#This Row],[予測]]</f>
        <v>-300000</v>
      </c>
    </row>
    <row r="5" spans="2:5" ht="30" customHeight="1" x14ac:dyDescent="0.25">
      <c r="B5" s="10" t="s">
        <v>4</v>
      </c>
      <c r="C5" s="29">
        <f>SUBTOTAL(109,収入[予測])</f>
        <v>5700000</v>
      </c>
      <c r="D5" s="30">
        <f>SUBTOTAL(109,収入[実際])</f>
        <v>5500000</v>
      </c>
      <c r="E5" s="31">
        <f>SUBTOTAL(109,収入[差異])</f>
        <v>-200000</v>
      </c>
    </row>
  </sheetData>
  <phoneticPr fontId="14"/>
  <dataValidations count="5">
    <dataValidation allowBlank="1" showInputMessage="1" showErrorMessage="1" prompt="このワークシートには 1 か月の収入を入力します" sqref="A1" xr:uid="{00000000-0002-0000-0100-000000000000}"/>
    <dataValidation allowBlank="1" showInputMessage="1" showErrorMessage="1" prompt="差異金額はこの見出しのこの列で自動計算されます" sqref="E1" xr:uid="{00000000-0002-0000-0100-000001000000}"/>
    <dataValidation allowBlank="1" showInputMessage="1" showErrorMessage="1" prompt="この見出しのこの列に 1 か月の収入を入力します。見出しのフィルターを使用して、特定のエントリを検索します" sqref="B1" xr:uid="{00000000-0002-0000-0100-000002000000}"/>
    <dataValidation allowBlank="1" showInputMessage="1" showErrorMessage="1" prompt="この見出しのこの列に予測の収入を入力します" sqref="C1" xr:uid="{00000000-0002-0000-0100-000003000000}"/>
    <dataValidation allowBlank="1" showInputMessage="1" showErrorMessage="1" prompt="この見出しのこの列に実際の収入を入力します" sqref="D1" xr:uid="{00000000-0002-0000-0100-000004000000}"/>
  </dataValidations>
  <printOptions horizontalCentered="1"/>
  <pageMargins left="0.3" right="0.3" top="0.4" bottom="0.75" header="0.3" footer="0.3"/>
  <pageSetup paperSize="9" scale="91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1:E22"/>
  <sheetViews>
    <sheetView showGridLines="0" workbookViewId="0">
      <selection activeCell="D21" sqref="D21"/>
    </sheetView>
  </sheetViews>
  <sheetFormatPr defaultColWidth="9.109375" defaultRowHeight="30" customHeight="1" x14ac:dyDescent="0.25"/>
  <cols>
    <col min="1" max="1" width="2.77734375" style="13" customWidth="1"/>
    <col min="2" max="2" width="37.44140625" style="13" customWidth="1"/>
    <col min="3" max="3" width="15.88671875" style="19" customWidth="1"/>
    <col min="4" max="4" width="15.88671875" style="20" customWidth="1"/>
    <col min="5" max="5" width="15.88671875" style="19" customWidth="1"/>
    <col min="6" max="6" width="2.77734375" style="13" customWidth="1"/>
    <col min="7" max="16384" width="9.109375" style="13"/>
  </cols>
  <sheetData>
    <row r="1" spans="2:5" ht="30" customHeight="1" x14ac:dyDescent="0.25">
      <c r="B1" s="14" t="s">
        <v>14</v>
      </c>
      <c r="C1" s="15" t="s">
        <v>7</v>
      </c>
      <c r="D1" s="16" t="s">
        <v>8</v>
      </c>
      <c r="E1" s="17" t="s">
        <v>9</v>
      </c>
    </row>
    <row r="2" spans="2:5" ht="30" customHeight="1" x14ac:dyDescent="0.25">
      <c r="B2" s="18" t="s">
        <v>15</v>
      </c>
      <c r="C2" s="23">
        <v>1500000</v>
      </c>
      <c r="D2" s="32">
        <v>1500000</v>
      </c>
      <c r="E2" s="24">
        <f>支出[[#This Row],[予測]]-支出[[#This Row],[実際]]</f>
        <v>0</v>
      </c>
    </row>
    <row r="3" spans="2:5" ht="30" customHeight="1" x14ac:dyDescent="0.25">
      <c r="B3" s="18" t="s">
        <v>16</v>
      </c>
      <c r="C3" s="23">
        <v>250000</v>
      </c>
      <c r="D3" s="32">
        <v>280000</v>
      </c>
      <c r="E3" s="24">
        <f>支出[[#This Row],[予測]]-支出[[#This Row],[実際]]</f>
        <v>-30000</v>
      </c>
    </row>
    <row r="4" spans="2:5" ht="30" customHeight="1" x14ac:dyDescent="0.25">
      <c r="B4" s="18" t="s">
        <v>17</v>
      </c>
      <c r="C4" s="23">
        <v>38000</v>
      </c>
      <c r="D4" s="32">
        <v>38000</v>
      </c>
      <c r="E4" s="24">
        <f>支出[[#This Row],[予測]]-支出[[#This Row],[実際]]</f>
        <v>0</v>
      </c>
    </row>
    <row r="5" spans="2:5" ht="30" customHeight="1" x14ac:dyDescent="0.25">
      <c r="B5" s="18" t="s">
        <v>18</v>
      </c>
      <c r="C5" s="23">
        <v>65000</v>
      </c>
      <c r="D5" s="32">
        <v>78000</v>
      </c>
      <c r="E5" s="24">
        <f>支出[[#This Row],[予測]]-支出[[#This Row],[実際]]</f>
        <v>-13000</v>
      </c>
    </row>
    <row r="6" spans="2:5" ht="30" customHeight="1" x14ac:dyDescent="0.25">
      <c r="B6" s="18" t="s">
        <v>19</v>
      </c>
      <c r="C6" s="23">
        <v>25000</v>
      </c>
      <c r="D6" s="32">
        <v>21000</v>
      </c>
      <c r="E6" s="24">
        <f>支出[[#This Row],[予測]]-支出[[#This Row],[実際]]</f>
        <v>4000</v>
      </c>
    </row>
    <row r="7" spans="2:5" ht="30" customHeight="1" x14ac:dyDescent="0.25">
      <c r="B7" s="18" t="s">
        <v>20</v>
      </c>
      <c r="C7" s="23">
        <v>75000</v>
      </c>
      <c r="D7" s="32">
        <v>83000</v>
      </c>
      <c r="E7" s="24">
        <f>支出[[#This Row],[予測]]-支出[[#This Row],[実際]]</f>
        <v>-8000</v>
      </c>
    </row>
    <row r="8" spans="2:5" ht="30" customHeight="1" x14ac:dyDescent="0.25">
      <c r="B8" s="18" t="s">
        <v>21</v>
      </c>
      <c r="C8" s="23">
        <v>60000</v>
      </c>
      <c r="D8" s="32">
        <v>60000</v>
      </c>
      <c r="E8" s="24">
        <f>支出[[#This Row],[予測]]-支出[[#This Row],[実際]]</f>
        <v>0</v>
      </c>
    </row>
    <row r="9" spans="2:5" ht="30" customHeight="1" x14ac:dyDescent="0.25">
      <c r="B9" s="18" t="s">
        <v>22</v>
      </c>
      <c r="C9" s="23">
        <v>0</v>
      </c>
      <c r="D9" s="32">
        <v>60000</v>
      </c>
      <c r="E9" s="24">
        <f>支出[[#This Row],[予測]]-支出[[#This Row],[実際]]</f>
        <v>-60000</v>
      </c>
    </row>
    <row r="10" spans="2:5" ht="30" customHeight="1" x14ac:dyDescent="0.25">
      <c r="B10" s="18" t="s">
        <v>23</v>
      </c>
      <c r="C10" s="23">
        <v>180000</v>
      </c>
      <c r="D10" s="32">
        <v>150000</v>
      </c>
      <c r="E10" s="24">
        <f>支出[[#This Row],[予測]]-支出[[#This Row],[実際]]</f>
        <v>30000</v>
      </c>
    </row>
    <row r="11" spans="2:5" ht="30" customHeight="1" x14ac:dyDescent="0.25">
      <c r="B11" s="18" t="s">
        <v>24</v>
      </c>
      <c r="C11" s="23">
        <v>250000</v>
      </c>
      <c r="D11" s="32">
        <v>250000</v>
      </c>
      <c r="E11" s="24">
        <f>支出[[#This Row],[予測]]-支出[[#This Row],[実際]]</f>
        <v>0</v>
      </c>
    </row>
    <row r="12" spans="2:5" ht="30" customHeight="1" x14ac:dyDescent="0.25">
      <c r="B12" s="18" t="s">
        <v>25</v>
      </c>
      <c r="C12" s="23">
        <v>75000</v>
      </c>
      <c r="D12" s="32">
        <v>80000</v>
      </c>
      <c r="E12" s="24">
        <f>支出[[#This Row],[予測]]-支出[[#This Row],[実際]]</f>
        <v>-5000</v>
      </c>
    </row>
    <row r="13" spans="2:5" ht="30" customHeight="1" x14ac:dyDescent="0.25">
      <c r="B13" s="18" t="s">
        <v>26</v>
      </c>
      <c r="C13" s="23">
        <v>280000</v>
      </c>
      <c r="D13" s="32">
        <v>260000</v>
      </c>
      <c r="E13" s="24">
        <f>支出[[#This Row],[予測]]-支出[[#This Row],[実際]]</f>
        <v>20000</v>
      </c>
    </row>
    <row r="14" spans="2:5" ht="30" customHeight="1" x14ac:dyDescent="0.25">
      <c r="B14" s="18" t="s">
        <v>27</v>
      </c>
      <c r="C14" s="23">
        <v>75000</v>
      </c>
      <c r="D14" s="32">
        <v>65000</v>
      </c>
      <c r="E14" s="24">
        <f>支出[[#This Row],[予測]]-支出[[#This Row],[実際]]</f>
        <v>10000</v>
      </c>
    </row>
    <row r="15" spans="2:5" ht="30" customHeight="1" x14ac:dyDescent="0.25">
      <c r="B15" s="18" t="s">
        <v>28</v>
      </c>
      <c r="C15" s="23">
        <v>255000</v>
      </c>
      <c r="D15" s="32">
        <v>255000</v>
      </c>
      <c r="E15" s="24">
        <f>支出[[#This Row],[予測]]-支出[[#This Row],[実際]]</f>
        <v>0</v>
      </c>
    </row>
    <row r="16" spans="2:5" ht="30" customHeight="1" x14ac:dyDescent="0.25">
      <c r="B16" s="18" t="s">
        <v>29</v>
      </c>
      <c r="C16" s="23">
        <v>100000</v>
      </c>
      <c r="D16" s="32">
        <v>100000</v>
      </c>
      <c r="E16" s="24">
        <f>支出[[#This Row],[予測]]-支出[[#This Row],[実際]]</f>
        <v>0</v>
      </c>
    </row>
    <row r="17" spans="2:5" ht="30" customHeight="1" x14ac:dyDescent="0.25">
      <c r="B17" s="18" t="s">
        <v>30</v>
      </c>
      <c r="C17" s="23">
        <v>0</v>
      </c>
      <c r="D17" s="32">
        <v>0</v>
      </c>
      <c r="E17" s="24">
        <f>支出[[#This Row],[予測]]-支出[[#This Row],[実際]]</f>
        <v>0</v>
      </c>
    </row>
    <row r="18" spans="2:5" ht="30" customHeight="1" x14ac:dyDescent="0.25">
      <c r="B18" s="18" t="s">
        <v>31</v>
      </c>
      <c r="C18" s="23">
        <v>0</v>
      </c>
      <c r="D18" s="32">
        <v>0</v>
      </c>
      <c r="E18" s="24">
        <f>支出[[#This Row],[予測]]-支出[[#This Row],[実際]]</f>
        <v>0</v>
      </c>
    </row>
    <row r="19" spans="2:5" ht="30" customHeight="1" x14ac:dyDescent="0.25">
      <c r="B19" s="18" t="s">
        <v>32</v>
      </c>
      <c r="C19" s="23">
        <v>150000</v>
      </c>
      <c r="D19" s="32">
        <v>150000</v>
      </c>
      <c r="E19" s="24">
        <f>支出[[#This Row],[予測]]-支出[[#This Row],[実際]]</f>
        <v>0</v>
      </c>
    </row>
    <row r="20" spans="2:5" ht="30" customHeight="1" x14ac:dyDescent="0.25">
      <c r="B20" s="18" t="s">
        <v>33</v>
      </c>
      <c r="C20" s="23">
        <v>225000</v>
      </c>
      <c r="D20" s="32">
        <v>225000</v>
      </c>
      <c r="E20" s="24">
        <f>支出[[#This Row],[予測]]-支出[[#This Row],[実際]]</f>
        <v>0</v>
      </c>
    </row>
    <row r="21" spans="2:5" ht="30" customHeight="1" x14ac:dyDescent="0.25">
      <c r="B21" s="18" t="s">
        <v>34</v>
      </c>
      <c r="C21" s="23">
        <v>0</v>
      </c>
      <c r="D21" s="32">
        <v>0</v>
      </c>
      <c r="E21" s="24">
        <f>支出[[#This Row],[予測]]-支出[[#This Row],[実際]]</f>
        <v>0</v>
      </c>
    </row>
    <row r="22" spans="2:5" ht="30" customHeight="1" x14ac:dyDescent="0.25">
      <c r="B22" s="18" t="s">
        <v>5</v>
      </c>
      <c r="C22" s="29">
        <f>SUBTOTAL(109,支出[予測])</f>
        <v>3603000</v>
      </c>
      <c r="D22" s="22">
        <f>SUBTOTAL(109,支出[実際])</f>
        <v>3655000</v>
      </c>
      <c r="E22" s="27">
        <f>SUBTOTAL(109,支出[差異])</f>
        <v>-52000</v>
      </c>
    </row>
  </sheetData>
  <phoneticPr fontId="6"/>
  <dataValidations count="5">
    <dataValidation allowBlank="1" showInputMessage="1" showErrorMessage="1" prompt="この見出しのこの列に 1 か月の支出を入力します。見出しのフィルターを使用して、特定のエントリを検索します" sqref="B1" xr:uid="{00000000-0002-0000-0200-000000000000}"/>
    <dataValidation allowBlank="1" showInputMessage="1" showErrorMessage="1" prompt="この見出しのこの列に予測の支出を入力します。" sqref="C1" xr:uid="{00000000-0002-0000-0200-000001000000}"/>
    <dataValidation allowBlank="1" showInputMessage="1" showErrorMessage="1" prompt="この見出しのこの列に実際の支出を入力します。" sqref="D1" xr:uid="{00000000-0002-0000-0200-000002000000}"/>
    <dataValidation allowBlank="1" showInputMessage="1" showErrorMessage="1" prompt="差異金額はこの見出しのこの列で自動計算されます" sqref="E1" xr:uid="{00000000-0002-0000-0200-000003000000}"/>
    <dataValidation allowBlank="1" showInputMessage="1" showErrorMessage="1" prompt="このワークシートには 1 か月の支出を入力します" sqref="A1" xr:uid="{00000000-0002-0000-0200-000004000000}"/>
  </dataValidations>
  <printOptions horizontalCentered="1"/>
  <pageMargins left="0.3" right="0.3" top="0.4" bottom="0.75" header="0.3" footer="0.3"/>
  <pageSetup paperSize="9" scale="91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キャッシュ フロー</vt:lpstr>
      <vt:lpstr>1 か月の収入</vt:lpstr>
      <vt:lpstr>1 か月の支出</vt:lpstr>
      <vt:lpstr>'1 か月の支出'!Print_Titles</vt:lpstr>
      <vt:lpstr>'1 か月の収入'!Print_Titles</vt:lpstr>
      <vt:lpstr>'キャッシュ フロー'!Print_Titles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2017-02-16T06:35:50Z</dcterms:created>
  <dcterms:modified xsi:type="dcterms:W3CDTF">2017-05-19T13:06:33Z</dcterms:modified>
</cp:coreProperties>
</file>