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Inizio" sheetId="2" r:id="rId1"/>
    <sheet name="Budget mensile personale"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3" i="1" l="1"/>
  <c r="J65" i="1" s="1"/>
  <c r="J61" i="1"/>
  <c r="E60" i="1"/>
  <c r="E61" i="1"/>
  <c r="E62" i="1"/>
  <c r="E63" i="1"/>
  <c r="E64" i="1"/>
  <c r="E65" i="1"/>
  <c r="E59" i="1"/>
  <c r="J56" i="1"/>
  <c r="J57" i="1"/>
  <c r="J58" i="1"/>
  <c r="J55" i="1"/>
  <c r="E16" i="1"/>
  <c r="E17" i="1"/>
  <c r="E18" i="1"/>
  <c r="E19" i="1"/>
  <c r="E20" i="1"/>
  <c r="E21" i="1"/>
  <c r="E22" i="1"/>
  <c r="E23" i="1"/>
  <c r="E24" i="1"/>
  <c r="E15" i="1"/>
  <c r="E66" i="1"/>
  <c r="E25" i="1" l="1"/>
  <c r="C12" i="1"/>
  <c r="H6" i="1" s="1"/>
  <c r="H8" i="1" s="1"/>
  <c r="C7" i="1"/>
  <c r="H4" i="1" s="1"/>
  <c r="J59" i="1"/>
  <c r="J49" i="1"/>
  <c r="J50" i="1"/>
  <c r="J51" i="1"/>
  <c r="J43" i="1"/>
  <c r="J44" i="1"/>
  <c r="J45" i="1"/>
  <c r="J36" i="1"/>
  <c r="J37" i="1"/>
  <c r="J38" i="1"/>
  <c r="J39" i="1"/>
  <c r="J27" i="1"/>
  <c r="J28" i="1"/>
  <c r="J29" i="1"/>
  <c r="J30" i="1"/>
  <c r="J31" i="1"/>
  <c r="J32" i="1"/>
  <c r="J15" i="1"/>
  <c r="J16" i="1"/>
  <c r="J17" i="1"/>
  <c r="J18" i="1"/>
  <c r="J19" i="1"/>
  <c r="J20" i="1"/>
  <c r="J21" i="1"/>
  <c r="J22" i="1"/>
  <c r="J23" i="1"/>
  <c r="E51" i="1"/>
  <c r="E52" i="1"/>
  <c r="E53" i="1"/>
  <c r="E54" i="1"/>
  <c r="E55" i="1"/>
  <c r="E45" i="1"/>
  <c r="E46" i="1"/>
  <c r="E47" i="1"/>
  <c r="E38" i="1"/>
  <c r="E39" i="1"/>
  <c r="E40" i="1"/>
  <c r="E41" i="1"/>
  <c r="E28" i="1"/>
  <c r="E29" i="1"/>
  <c r="E30" i="1"/>
  <c r="E31" i="1"/>
  <c r="E32" i="1"/>
  <c r="E33" i="1"/>
  <c r="E34" i="1"/>
  <c r="J33" i="1" l="1"/>
  <c r="E42" i="1"/>
  <c r="E48" i="1"/>
  <c r="E35" i="1"/>
  <c r="J46" i="1"/>
  <c r="E56" i="1"/>
  <c r="J24" i="1"/>
  <c r="J40" i="1"/>
  <c r="J52" i="1"/>
</calcChain>
</file>

<file path=xl/sharedStrings.xml><?xml version="1.0" encoding="utf-8"?>
<sst xmlns="http://schemas.openxmlformats.org/spreadsheetml/2006/main" count="159" uniqueCount="98">
  <si>
    <t>Informazioni su questo modello</t>
  </si>
  <si>
    <t>Usare questo foglio di lavoro Budget mensile personale per tenere traccia delle entrate mensili previste ed effettive e dei costi previsti ed effettivi.</t>
  </si>
  <si>
    <t>Immettere le spese sostenute per diverse categorie nelle rispettive tabelle.</t>
  </si>
  <si>
    <t>Il saldo previsto, il saldo effettivo e la differenza vengono calcolati automaticamente.</t>
  </si>
  <si>
    <t>Nota: </t>
  </si>
  <si>
    <t>Altre istruzioni sono state fornite nella colonna A nel foglio di lavoro BUDGET MENSILE PERSONALE. Questo testo è stato nascosto intenzionalmente. Per rimuovere il testo, seleziona la colonna A, quindi scegli ELIMINA. Per visualizzare il testo, selezionare la colonna A, quindi modificare il colore del carattere.</t>
  </si>
  <si>
    <t>Per ulteriori informazioni sulle tabelle del foglio di lavoro, premere MAIUSC, quindi F10 in una tabella, selezionare l'opzione TABELLA, quindi selezionare TESTO ALTERNATIVO</t>
  </si>
  <si>
    <t>Creare un budget mensile personale in questo foglio di lavoro. Istruzioni utili per l'uso di questo foglio di lavoro si trovano nelle celle di questa colonna. Freccia verso il basso per iniziare.</t>
  </si>
  <si>
    <t>Il titolo di questo foglio di lavoro si trova nella cella a destra. L'istruzione successiva si trova nella cella A5.</t>
  </si>
  <si>
    <t>L'etichetta Entrate mensili previste si trova nella cella a destra. Immettere le entrate 1 nella cella C5 e le entrate extra in C6 per calcolare il totale delle entrate mensili in C7. L'istruzione successiva si trova nella cella A7.</t>
  </si>
  <si>
    <t>Il saldo previsto viene calcolato automaticamente nella cella H4, il saldo effettivo in H6 e la differenza nella cella H8. L'istruzione successiva si trova nella cella A9.</t>
  </si>
  <si>
    <t>L'etichetta Entrate mensili effettive si trova nella cella a destra. Immettere le entrate 1 nella cella C10 e le entrate extra in C11 per calcolare il totale delle entrate mensili in C12. L'istruzione successiva si trova nella cella A14.</t>
  </si>
  <si>
    <t>Immettere i dettagli nella tabella Alloggio partendo dalla cella a destra e nella tabella Svago partendo dalla cella G14. L'istruzione successiva si trova nella cella A27.</t>
  </si>
  <si>
    <t>Immettere i dettagli nella tabella Trasporti partendo dalla cella a destra e nella tabella Prestiti partendo dalla cella G26. L'istruzione successiva si trova nella cella A37.</t>
  </si>
  <si>
    <t>Immettere i dettagli nella tabella Assicurazione partendo dalla cella a destra e nella tabella Tasse partendo dalla cella G35. L'istruzione successiva si trova nella cella A44.</t>
  </si>
  <si>
    <t>Immettere i dettagli nella tabella Alimentari partendo dalla cella a destra e nella tabella Risparmi partendo dalla cella G42. L'istruzione successiva si trova nella cella A50.</t>
  </si>
  <si>
    <t>Immettere i dettagli nella tabella Animali partendo dalla cella a destra e nella tabella Regali partendo dalla cella G48. L'istruzione successiva si trova nella cella A58.</t>
  </si>
  <si>
    <t>Immettere i dettagli nella tabella Cura della persona partendo dalla cella a destra e nella tabella Spese legali partendo dalla cella G54. L'istruzione successiva si trova nella cella A61.</t>
  </si>
  <si>
    <t>Il costo previsto totale viene calcolato automaticamente nella cella J61, il costo effettivo totale in J63 e la differenza totale in J65.</t>
  </si>
  <si>
    <t>Entrate mensili previste</t>
  </si>
  <si>
    <t>Entrata 1</t>
  </si>
  <si>
    <t>Entrate extra</t>
  </si>
  <si>
    <t>Totale entrate mensili</t>
  </si>
  <si>
    <t>Entrate mensili effettive</t>
  </si>
  <si>
    <t>ALLOGGIO</t>
  </si>
  <si>
    <t>Mutuo o affitto</t>
  </si>
  <si>
    <t>Telefono</t>
  </si>
  <si>
    <t>Elettricità</t>
  </si>
  <si>
    <t>Gas</t>
  </si>
  <si>
    <t>Acqua</t>
  </si>
  <si>
    <t>Pay TV</t>
  </si>
  <si>
    <t>Rimozione rifiuti</t>
  </si>
  <si>
    <t>Manutenzione o riparazioni</t>
  </si>
  <si>
    <t>Forniture</t>
  </si>
  <si>
    <t>Altro</t>
  </si>
  <si>
    <t>Subtotale</t>
  </si>
  <si>
    <t>TRASPORTI</t>
  </si>
  <si>
    <t>Pagamento veicolo</t>
  </si>
  <si>
    <t>Bus/taxi</t>
  </si>
  <si>
    <t>Assicurazione</t>
  </si>
  <si>
    <t>Licenze</t>
  </si>
  <si>
    <t>Carburante</t>
  </si>
  <si>
    <t>Manutenzione</t>
  </si>
  <si>
    <t>ASSICURAZIONE</t>
  </si>
  <si>
    <t>Casa</t>
  </si>
  <si>
    <t>Salute</t>
  </si>
  <si>
    <t>Vita</t>
  </si>
  <si>
    <t>ALIMENTARI</t>
  </si>
  <si>
    <t>Generi alimentari</t>
  </si>
  <si>
    <t>Cene fuori</t>
  </si>
  <si>
    <t>ANIMALI</t>
  </si>
  <si>
    <t>Alimentari</t>
  </si>
  <si>
    <t>Veterinario</t>
  </si>
  <si>
    <t>Toelettatura</t>
  </si>
  <si>
    <t>Giocattoli</t>
  </si>
  <si>
    <t>Spese mediche</t>
  </si>
  <si>
    <t>Parrucchiere/manicure</t>
  </si>
  <si>
    <t>Abbigliamento</t>
  </si>
  <si>
    <t>Lavanderia</t>
  </si>
  <si>
    <t>Palestra</t>
  </si>
  <si>
    <t>Quote o contributi associativi</t>
  </si>
  <si>
    <t>Budget mensile personale</t>
  </si>
  <si>
    <t>Costo previsto</t>
  </si>
  <si>
    <t>Costo effettivo</t>
  </si>
  <si>
    <t>Saldo previsto
(entrate previste meno uscite)</t>
  </si>
  <si>
    <t>Saldo effettivo
(entrate effettive meno uscite)</t>
  </si>
  <si>
    <t>Differenza
(effettivo meno previsto)</t>
  </si>
  <si>
    <t>Differenza</t>
  </si>
  <si>
    <t>SVAGO</t>
  </si>
  <si>
    <t>Video/DVD</t>
  </si>
  <si>
    <t>CD</t>
  </si>
  <si>
    <t>Cinema</t>
  </si>
  <si>
    <t>Concerti</t>
  </si>
  <si>
    <t>Eventi sportivi</t>
  </si>
  <si>
    <t>Teatro</t>
  </si>
  <si>
    <t>PRESTITI</t>
  </si>
  <si>
    <t>Personale</t>
  </si>
  <si>
    <t>Studente</t>
  </si>
  <si>
    <t>Carta di credito</t>
  </si>
  <si>
    <t>TASSE</t>
  </si>
  <si>
    <t>Nazionali</t>
  </si>
  <si>
    <t>Regionali</t>
  </si>
  <si>
    <t>Locali</t>
  </si>
  <si>
    <t>Fondo pensione</t>
  </si>
  <si>
    <t>Conto investimento</t>
  </si>
  <si>
    <t>Beneficenza 1</t>
  </si>
  <si>
    <t>Beneficenza 2</t>
  </si>
  <si>
    <t>Beneficenza 3</t>
  </si>
  <si>
    <t>SPESE LEGALI</t>
  </si>
  <si>
    <t>Avvocato</t>
  </si>
  <si>
    <t>Alimenti</t>
  </si>
  <si>
    <t>Pagamenti da vincoli o sentenze</t>
  </si>
  <si>
    <t>Costo previsto totale</t>
  </si>
  <si>
    <t>Costo effettivo totale</t>
  </si>
  <si>
    <t>Differenza totale</t>
  </si>
  <si>
    <t>CURA PERSONALE</t>
  </si>
  <si>
    <t>RISPARMI</t>
  </si>
  <si>
    <t>REGALI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</si>
</sst>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 #,##0.00;[Red]\-&quot;€&quot;\ #,##0.00"/>
    <numFmt numFmtId="165" formatCode="[&lt;=9999999]###\-####;\(###\)\ ###\-####"/>
    <numFmt numFmtId="166" formatCode="&quot;€&quot;\ #,##0.00"/>
  </numFmts>
  <fonts count="19">
    <font>
      <sz val="10"/>
      <color theme="1" tint="0.2499465926084170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b/>
      <sz val="12"/>
      <color theme="1" tint="0.24994659260841701"/>
      <name val="Lucida Sans"/>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4"/>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s>
  <borders count="8">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6">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5" fontId="11" fillId="0" borderId="0" applyFont="0" applyFill="0" applyBorder="0" applyAlignment="0" applyProtection="0"/>
    <xf numFmtId="14" fontId="11" fillId="0" borderId="0" applyFont="0" applyFill="0" applyBorder="0" applyAlignment="0" applyProtection="0"/>
  </cellStyleXfs>
  <cellXfs count="35">
    <xf numFmtId="0" fontId="0" fillId="0" borderId="0" xfId="0"/>
    <xf numFmtId="0" fontId="1" fillId="0" borderId="0" xfId="0" applyFont="1"/>
    <xf numFmtId="0" fontId="2" fillId="0" borderId="0" xfId="0" applyFont="1"/>
    <xf numFmtId="0" fontId="6" fillId="0" borderId="0" xfId="0" applyFont="1" applyAlignment="1">
      <alignment vertical="center" wrapText="1"/>
    </xf>
    <xf numFmtId="0" fontId="5" fillId="0" borderId="0" xfId="0" applyFont="1"/>
    <xf numFmtId="0" fontId="8" fillId="0" borderId="0" xfId="0" applyFont="1"/>
    <xf numFmtId="0" fontId="0" fillId="0" borderId="0" xfId="0" applyAlignment="1">
      <alignment vertical="center"/>
    </xf>
    <xf numFmtId="0" fontId="9" fillId="3" borderId="0" xfId="2" applyFont="1" applyFill="1" applyBorder="1" applyAlignment="1">
      <alignment horizontal="center" vertical="center"/>
    </xf>
    <xf numFmtId="0" fontId="2" fillId="0" borderId="0" xfId="2" applyBorder="1" applyAlignment="1">
      <alignment vertical="center" wrapText="1"/>
    </xf>
    <xf numFmtId="0" fontId="2" fillId="0" borderId="0" xfId="2" applyBorder="1" applyAlignment="1">
      <alignment vertical="center"/>
    </xf>
    <xf numFmtId="0" fontId="2" fillId="0" borderId="0" xfId="2" applyBorder="1" applyAlignment="1">
      <alignment horizontal="left" vertical="center"/>
    </xf>
    <xf numFmtId="0" fontId="10" fillId="2" borderId="4" xfId="2"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 fillId="3" borderId="0" xfId="0" applyFont="1" applyFill="1"/>
    <xf numFmtId="0" fontId="4" fillId="3" borderId="0" xfId="1" applyFill="1" applyBorder="1"/>
    <xf numFmtId="0" fontId="14" fillId="3" borderId="0" xfId="1" applyFont="1" applyFill="1" applyBorder="1" applyAlignment="1">
      <alignment vertical="center"/>
    </xf>
    <xf numFmtId="0" fontId="15" fillId="0" borderId="0" xfId="0" applyFont="1"/>
    <xf numFmtId="0" fontId="17" fillId="0" borderId="0" xfId="0" applyFont="1" applyAlignment="1">
      <alignment vertical="center"/>
    </xf>
    <xf numFmtId="0" fontId="5" fillId="0" borderId="0" xfId="0" applyFont="1" applyAlignment="1">
      <alignment wrapText="1"/>
    </xf>
    <xf numFmtId="0" fontId="7" fillId="0" borderId="0" xfId="0" applyFont="1" applyAlignment="1">
      <alignment wrapText="1"/>
    </xf>
    <xf numFmtId="8" fontId="10" fillId="2" borderId="6" xfId="0" applyNumberFormat="1" applyFont="1" applyFill="1" applyBorder="1" applyAlignment="1">
      <alignment vertical="center"/>
    </xf>
    <xf numFmtId="8" fontId="13" fillId="5" borderId="6" xfId="0" applyNumberFormat="1" applyFont="1" applyFill="1" applyBorder="1" applyAlignment="1">
      <alignment vertical="center"/>
    </xf>
    <xf numFmtId="0" fontId="18" fillId="0" borderId="0" xfId="0" applyFont="1" applyFill="1" applyAlignment="1">
      <alignment vertical="center"/>
    </xf>
    <xf numFmtId="0" fontId="18" fillId="0" borderId="0" xfId="0" applyFont="1" applyAlignment="1">
      <alignment vertical="center"/>
    </xf>
    <xf numFmtId="166" fontId="15" fillId="0" borderId="0" xfId="0" applyNumberFormat="1" applyFont="1" applyAlignment="1">
      <alignment vertical="center"/>
    </xf>
    <xf numFmtId="166" fontId="15" fillId="0" borderId="0" xfId="0" applyNumberFormat="1" applyFont="1" applyFill="1" applyAlignment="1">
      <alignment vertical="center"/>
    </xf>
    <xf numFmtId="0" fontId="0" fillId="0" borderId="0" xfId="0" applyAlignment="1">
      <alignment horizontal="center"/>
    </xf>
    <xf numFmtId="0" fontId="15" fillId="0" borderId="0" xfId="0" applyFont="1" applyAlignment="1">
      <alignment horizontal="center"/>
    </xf>
    <xf numFmtId="0" fontId="10" fillId="6" borderId="6" xfId="2" applyFont="1" applyFill="1" applyBorder="1" applyAlignment="1">
      <alignment horizontal="left" vertical="center" wrapText="1" indent="1"/>
    </xf>
    <xf numFmtId="8" fontId="13" fillId="7" borderId="6" xfId="0" applyNumberFormat="1" applyFont="1" applyFill="1" applyBorder="1" applyAlignment="1">
      <alignment horizontal="right" vertical="center" indent="1"/>
    </xf>
    <xf numFmtId="0" fontId="12" fillId="4" borderId="4" xfId="3" applyFont="1" applyFill="1" applyBorder="1" applyAlignment="1">
      <alignment vertical="center"/>
    </xf>
    <xf numFmtId="0" fontId="12" fillId="4" borderId="7" xfId="3" applyFont="1" applyFill="1" applyBorder="1" applyAlignment="1">
      <alignment vertical="center"/>
    </xf>
    <xf numFmtId="0" fontId="12" fillId="4" borderId="5" xfId="3" applyFont="1" applyFill="1" applyBorder="1" applyAlignment="1">
      <alignment vertical="center"/>
    </xf>
    <xf numFmtId="8" fontId="3" fillId="0" borderId="0" xfId="0" applyNumberFormat="1" applyFont="1" applyAlignment="1">
      <alignment vertical="center"/>
    </xf>
  </cellXfs>
  <cellStyles count="6">
    <cellStyle name="Data" xfId="5"/>
    <cellStyle name="Normale" xfId="0" builtinId="0" customBuiltin="1"/>
    <cellStyle name="Telefono" xfId="4"/>
    <cellStyle name="Titolo 1" xfId="1" builtinId="16" customBuiltin="1"/>
    <cellStyle name="Titolo 2" xfId="2" builtinId="17" customBuiltin="1"/>
    <cellStyle name="Titolo 3" xfId="3" builtinId="18" customBuiltin="1"/>
  </cellStyles>
  <dxfs count="144">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0" formatCode="Genera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0" formatCode="General"/>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b/>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scheme val="maj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b/>
        <strike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167" formatCode="&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0" formatCode="General"/>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scheme val="minor"/>
      </font>
      <numFmt numFmtId="0" formatCode="General"/>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numFmt numFmtId="166" formatCode="&quot;€&quot;\ #,##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name val="Lucida Sans"/>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scheme val="major"/>
      </font>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Rubrica" pivot="0" count="5">
      <tableStyleElement type="wholeTable" dxfId="143"/>
      <tableStyleElement type="headerRow" dxfId="142"/>
      <tableStyleElement type="totalRow" dxfId="141"/>
      <tableStyleElement type="firstRowStripe" dxfId="140"/>
      <tableStyleElement type="secondRowStripe" dxfId="139"/>
    </tableStyle>
    <tableStyle name="Budget mensile personale" pivot="0" count="7">
      <tableStyleElement type="wholeTable" dxfId="138"/>
      <tableStyleElement type="headerRow" dxfId="137"/>
      <tableStyleElement type="totalRow" dxfId="136"/>
      <tableStyleElement type="firstColumn" dxfId="135"/>
      <tableStyleElement type="lastColumn" dxfId="134"/>
      <tableStyleElement type="firstRowStripe" dxfId="133"/>
      <tableStyleElement type="firstColumnStripe" dxfId="1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179397</xdr:colOff>
      <xdr:row>1</xdr:row>
      <xdr:rowOff>154781</xdr:rowOff>
    </xdr:from>
    <xdr:to>
      <xdr:col>1</xdr:col>
      <xdr:colOff>934305</xdr:colOff>
      <xdr:row>2</xdr:row>
      <xdr:rowOff>0</xdr:rowOff>
    </xdr:to>
    <xdr:pic>
      <xdr:nvPicPr>
        <xdr:cNvPr id="2" name="Immagine 1" descr="Elemento decorativo&#10;">
          <a:extLst>
            <a:ext uri="{FF2B5EF4-FFF2-40B4-BE49-F238E27FC236}">
              <a16:creationId xmlns:a16="http://schemas.microsoft.com/office/drawing/2014/main" id="{4766C989-0398-4EF2-AE72-0FCA1C9EA2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803" y="333375"/>
          <a:ext cx="754908" cy="750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Abitazione" displayName="Alloggio" ref="B14:E25" totalsRowCount="1" headerRowDxfId="131" dataDxfId="130" totalsRowDxfId="129">
  <autoFilter ref="B14:E24">
    <filterColumn colId="0" hiddenButton="1"/>
    <filterColumn colId="1" hiddenButton="1"/>
    <filterColumn colId="2" hiddenButton="1"/>
    <filterColumn colId="3" hiddenButton="1"/>
  </autoFilter>
  <tableColumns count="4">
    <tableColumn id="1" name="ALLOGGIO" totalsRowLabel="Subtotale" dataDxfId="128" totalsRowDxfId="127"/>
    <tableColumn id="2" name="Costo previsto" dataDxfId="126" totalsRowDxfId="125"/>
    <tableColumn id="3" name="Costo effettivo" dataDxfId="124" totalsRowDxfId="123"/>
    <tableColumn id="4" name="Differenza" totalsRowFunction="sum" dataDxfId="122" totalsRowDxfId="121">
      <calculatedColumnFormula>Alloggio[[#This Row],[Costo previsto]]-Alloggio[[#This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alloggio previsti ed effettivi in questa tabella. La differenza viene calcolata automaticamente"/>
    </ext>
  </extLst>
</table>
</file>

<file path=xl/tables/table10.xml><?xml version="1.0" encoding="utf-8"?>
<table xmlns="http://schemas.openxmlformats.org/spreadsheetml/2006/main" id="10" name="Animali" displayName="Animali" ref="B50:E56" totalsRowCount="1" headerRowDxfId="32" dataDxfId="31" totalsRowDxfId="30">
  <autoFilter ref="B50:E55">
    <filterColumn colId="0" hiddenButton="1"/>
    <filterColumn colId="1" hiddenButton="1"/>
    <filterColumn colId="2" hiddenButton="1"/>
    <filterColumn colId="3" hiddenButton="1"/>
  </autoFilter>
  <tableColumns count="4">
    <tableColumn id="1" name="ANIMALI" totalsRowLabel="Subtotale" dataDxfId="29" totalsRowDxfId="28"/>
    <tableColumn id="2" name="Costo previsto" dataDxfId="27" totalsRowDxfId="26"/>
    <tableColumn id="3" name="Costo effettivo" dataDxfId="25" totalsRowDxfId="24"/>
    <tableColumn id="4" name="Differenza" totalsRowFunction="sum" dataDxfId="23" totalsRowDxfId="22">
      <calculatedColumnFormula>Animali[[#This Row],[Costo previsto]]-Animali[[#This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animali previsti ed effettivi in questa tabella. La differenza viene calcolata automaticamente"/>
    </ext>
  </extLst>
</table>
</file>

<file path=xl/tables/table11.xml><?xml version="1.0" encoding="utf-8"?>
<table xmlns="http://schemas.openxmlformats.org/spreadsheetml/2006/main" id="11" name="Spese legali" displayName="Spese_legali" ref="G54:J59" totalsRowCount="1" headerRowDxfId="21" dataDxfId="20" totalsRowDxfId="19">
  <autoFilter ref="G54:J58">
    <filterColumn colId="0" hiddenButton="1"/>
    <filterColumn colId="1" hiddenButton="1"/>
    <filterColumn colId="2" hiddenButton="1"/>
    <filterColumn colId="3" hiddenButton="1"/>
  </autoFilter>
  <tableColumns count="4">
    <tableColumn id="1" name="SPESE LEGALI" totalsRowLabel="Subtotale" dataDxfId="18" totalsRowDxfId="17"/>
    <tableColumn id="2" name="Costo previsto" dataDxfId="16" totalsRowDxfId="15"/>
    <tableColumn id="3" name="Costo effettivo" dataDxfId="14" totalsRowDxfId="13"/>
    <tableColumn id="4" name="Differenza" totalsRowFunction="sum" dataDxfId="12" totalsRowDxfId="11">
      <calculatedColumnFormula>Spese_legali[[#This Row],[Costo previsto]]-Spese_legali[[#This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spese legali previsti ed effettivi in questa tabella. La differenza viene calcolata automaticamente"/>
    </ext>
  </extLst>
</table>
</file>

<file path=xl/tables/table12.xml><?xml version="1.0" encoding="utf-8"?>
<table xmlns="http://schemas.openxmlformats.org/spreadsheetml/2006/main" id="12" name="Cura personale" displayName="Cura_personale" ref="B58:E66" totalsRowCount="1" headerRowDxfId="10" dataDxfId="9" totalsRowDxfId="8">
  <autoFilter ref="B58:E65">
    <filterColumn colId="0" hiddenButton="1"/>
    <filterColumn colId="1" hiddenButton="1"/>
    <filterColumn colId="2" hiddenButton="1"/>
    <filterColumn colId="3" hiddenButton="1"/>
  </autoFilter>
  <tableColumns count="4">
    <tableColumn id="1" name="CURA PERSONALE" totalsRowLabel="Subtotale" dataDxfId="7" totalsRowDxfId="6"/>
    <tableColumn id="2" name="Costo previsto" dataDxfId="5" totalsRowDxfId="4"/>
    <tableColumn id="3" name="Costo effettivo" dataDxfId="3" totalsRowDxfId="2"/>
    <tableColumn id="4" name="Differenza" totalsRowFunction="sum" dataDxfId="1" totalsRowDxfId="0">
      <calculatedColumnFormula>Cura_personale[[#This Row],[Costo previsto]]-Cura_personale[[#This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cura personale previsti ed effettivi in questa tabella. La differenza viene calcolata automaticamente"/>
    </ext>
  </extLst>
</table>
</file>

<file path=xl/tables/table2.xml><?xml version="1.0" encoding="utf-8"?>
<table xmlns="http://schemas.openxmlformats.org/spreadsheetml/2006/main" id="2" name="Svago" displayName="Svago" ref="G14:J24" totalsRowCount="1" headerRowDxfId="120" dataDxfId="119" totalsRowDxfId="118">
  <autoFilter ref="G14:J23">
    <filterColumn colId="0" hiddenButton="1"/>
    <filterColumn colId="1" hiddenButton="1"/>
    <filterColumn colId="2" hiddenButton="1"/>
    <filterColumn colId="3" hiddenButton="1"/>
  </autoFilter>
  <tableColumns count="4">
    <tableColumn id="1" name="SVAGO" totalsRowLabel="Subtotale" dataDxfId="117" totalsRowDxfId="116"/>
    <tableColumn id="2" name="Costo previsto" dataDxfId="115" totalsRowDxfId="114"/>
    <tableColumn id="3" name="Costo effettivo" dataDxfId="113" totalsRowDxfId="112"/>
    <tableColumn id="4" name="Differenza" totalsRowFunction="sum" dataDxfId="111" totalsRowDxfId="110">
      <calculatedColumnFormula>Svago[[#This Row],[Costo previsto]]-Svago[[#This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svago previsti ed effettivi in questa tabella. La differenza viene calcolata automaticamente"/>
    </ext>
  </extLst>
</table>
</file>

<file path=xl/tables/table3.xml><?xml version="1.0" encoding="utf-8"?>
<table xmlns="http://schemas.openxmlformats.org/spreadsheetml/2006/main" id="3" name="Prestiti" displayName="Prestiti" ref="G26:J33" totalsRowCount="1" headerRowDxfId="109" dataDxfId="108" totalsRowDxfId="107">
  <autoFilter ref="G26:J32">
    <filterColumn colId="0" hiddenButton="1"/>
    <filterColumn colId="1" hiddenButton="1"/>
    <filterColumn colId="2" hiddenButton="1"/>
    <filterColumn colId="3" hiddenButton="1"/>
  </autoFilter>
  <tableColumns count="4">
    <tableColumn id="1" name="PRESTITI" totalsRowLabel="Subtotale" dataDxfId="106" totalsRowDxfId="105"/>
    <tableColumn id="2" name="Costo previsto" dataDxfId="104" totalsRowDxfId="103"/>
    <tableColumn id="3" name="Costo effettivo" dataDxfId="102" totalsRowDxfId="101"/>
    <tableColumn id="4" name="Differenza" totalsRowFunction="sum" dataDxfId="100" totalsRowDxfId="99">
      <calculatedColumnFormula>Prestiti[[#This Row],[Costo previsto]]-Prestiti[[#This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prestiti previsti ed effettivi in questa tabella. La differenza viene calcolata automaticamente"/>
    </ext>
  </extLst>
</table>
</file>

<file path=xl/tables/table4.xml><?xml version="1.0" encoding="utf-8"?>
<table xmlns="http://schemas.openxmlformats.org/spreadsheetml/2006/main" id="4" name="Trasporti" displayName="Trasporti" ref="B27:E35" totalsRowCount="1" headerRowDxfId="98" dataDxfId="97" totalsRowDxfId="96">
  <autoFilter ref="B27:E34">
    <filterColumn colId="0" hiddenButton="1"/>
    <filterColumn colId="1" hiddenButton="1"/>
    <filterColumn colId="2" hiddenButton="1"/>
    <filterColumn colId="3" hiddenButton="1"/>
  </autoFilter>
  <tableColumns count="4">
    <tableColumn id="1" name="TRASPORTI" totalsRowLabel="Subtotale" dataDxfId="95" totalsRowDxfId="94"/>
    <tableColumn id="2" name="Costo previsto" dataDxfId="93" totalsRowDxfId="92"/>
    <tableColumn id="3" name="Costo effettivo" dataDxfId="91" totalsRowDxfId="90"/>
    <tableColumn id="4" name="Differenza" totalsRowFunction="sum" dataDxfId="89" totalsRowDxfId="88">
      <calculatedColumnFormula>Trasporti[[#This Row],[Costo previsto]]-Trasporti[[#This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trasporti previsti ed effettivi in questa tabella. La differenza viene calcolata automaticamente"/>
    </ext>
  </extLst>
</table>
</file>

<file path=xl/tables/table5.xml><?xml version="1.0" encoding="utf-8"?>
<table xmlns="http://schemas.openxmlformats.org/spreadsheetml/2006/main" id="5" name="Assicurazione" displayName="Assicurazione" ref="B37:E42" totalsRowCount="1" headerRowDxfId="87" dataDxfId="86" totalsRowDxfId="85">
  <autoFilter ref="B37:E41">
    <filterColumn colId="0" hiddenButton="1"/>
    <filterColumn colId="1" hiddenButton="1"/>
    <filterColumn colId="2" hiddenButton="1"/>
    <filterColumn colId="3" hiddenButton="1"/>
  </autoFilter>
  <tableColumns count="4">
    <tableColumn id="1" name="ASSICURAZIONE" totalsRowLabel="Subtotale" dataDxfId="84" totalsRowDxfId="83"/>
    <tableColumn id="2" name="Costo previsto" dataDxfId="82" totalsRowDxfId="81"/>
    <tableColumn id="3" name="Costo effettivo" dataDxfId="80" totalsRowDxfId="79"/>
    <tableColumn id="4" name="Differenza" totalsRowFunction="sum" dataDxfId="78" totalsRowDxfId="77">
      <calculatedColumnFormula>Assicurazione[[#This Row],[Costo previsto]]-Assicurazione[[#This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assicurazione previsti ed effettivi in questa tabella. La differenza viene calcolata automaticamente"/>
    </ext>
  </extLst>
</table>
</file>

<file path=xl/tables/table6.xml><?xml version="1.0" encoding="utf-8"?>
<table xmlns="http://schemas.openxmlformats.org/spreadsheetml/2006/main" id="6" name="Tasse" displayName="Tasse" ref="G35:J40" totalsRowCount="1" headerRowDxfId="76" dataDxfId="75" totalsRowDxfId="74">
  <autoFilter ref="G35:J39">
    <filterColumn colId="0" hiddenButton="1"/>
    <filterColumn colId="1" hiddenButton="1"/>
    <filterColumn colId="2" hiddenButton="1"/>
    <filterColumn colId="3" hiddenButton="1"/>
  </autoFilter>
  <tableColumns count="4">
    <tableColumn id="1" name="TASSE" totalsRowLabel="Subtotale" dataDxfId="73" totalsRowDxfId="72"/>
    <tableColumn id="2" name="Costo previsto" dataDxfId="71" totalsRowDxfId="70"/>
    <tableColumn id="3" name="Costo effettivo" dataDxfId="69" totalsRowDxfId="68"/>
    <tableColumn id="4" name="Differenza" totalsRowFunction="sum" dataDxfId="67" totalsRowDxfId="66">
      <calculatedColumnFormula>Tasse[[#This Row],[Costo previsto]]-Tasse[[#This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tasse previsti ed effettivi in questa tabella. La differenza viene calcolata automaticamente"/>
    </ext>
  </extLst>
</table>
</file>

<file path=xl/tables/table7.xml><?xml version="1.0" encoding="utf-8"?>
<table xmlns="http://schemas.openxmlformats.org/spreadsheetml/2006/main" id="7" name="Risparmi" displayName="Risparmi" ref="G42:J46" totalsRowCount="1" headerRowDxfId="65" dataDxfId="64" totalsRowDxfId="63">
  <autoFilter ref="G42:J45">
    <filterColumn colId="0" hiddenButton="1"/>
    <filterColumn colId="1" hiddenButton="1"/>
    <filterColumn colId="2" hiddenButton="1"/>
    <filterColumn colId="3" hiddenButton="1"/>
  </autoFilter>
  <tableColumns count="4">
    <tableColumn id="1" name="RISPARMI" totalsRowLabel="Subtotale" dataDxfId="62" totalsRowDxfId="61"/>
    <tableColumn id="2" name="Costo previsto" dataDxfId="60" totalsRowDxfId="59"/>
    <tableColumn id="3" name="Costo effettivo" dataDxfId="58" totalsRowDxfId="57"/>
    <tableColumn id="4" name="Differenza" totalsRowFunction="sum" dataDxfId="56" totalsRowDxfId="55">
      <calculatedColumnFormula>Risparmi[[#This Row],[Costo previsto]]-Risparmi[[#This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risparmi previsti ed effettivi in questa tabella. La differenza viene calcolata automaticamente"/>
    </ext>
  </extLst>
</table>
</file>

<file path=xl/tables/table8.xml><?xml version="1.0" encoding="utf-8"?>
<table xmlns="http://schemas.openxmlformats.org/spreadsheetml/2006/main" id="8" name="Alimentari" displayName="Alimentari" ref="B44:E48" totalsRowCount="1" headerRowDxfId="54" dataDxfId="53" totalsRowDxfId="52">
  <autoFilter ref="B44:E47">
    <filterColumn colId="0" hiddenButton="1"/>
    <filterColumn colId="1" hiddenButton="1"/>
    <filterColumn colId="2" hiddenButton="1"/>
    <filterColumn colId="3" hiddenButton="1"/>
  </autoFilter>
  <tableColumns count="4">
    <tableColumn id="1" name="ALIMENTARI" totalsRowLabel="Subtotale" dataDxfId="51" totalsRowDxfId="50"/>
    <tableColumn id="2" name="Costo previsto" dataDxfId="49" totalsRowDxfId="48"/>
    <tableColumn id="3" name="Costo effettivo" dataDxfId="47" totalsRowDxfId="46"/>
    <tableColumn id="4" name="Differenza" totalsRowFunction="sum" dataDxfId="45" totalsRowDxfId="44">
      <calculatedColumnFormula>Alimentari[[#This Row],[Costo previsto]]-Alimentari[[#This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di alimentari previsti ed effettivi in questa tabella. La differenza viene calcolata automaticamente"/>
    </ext>
  </extLst>
</table>
</file>

<file path=xl/tables/table9.xml><?xml version="1.0" encoding="utf-8"?>
<table xmlns="http://schemas.openxmlformats.org/spreadsheetml/2006/main" id="9" name="Regali" displayName="Regali" ref="G48:J52" totalsRowCount="1" headerRowDxfId="43" dataDxfId="42" totalsRowDxfId="41">
  <autoFilter ref="G48:J51">
    <filterColumn colId="0" hiddenButton="1"/>
    <filterColumn colId="1" hiddenButton="1"/>
    <filterColumn colId="2" hiddenButton="1"/>
    <filterColumn colId="3" hiddenButton="1"/>
  </autoFilter>
  <tableColumns count="4">
    <tableColumn id="1" name="REGALI" totalsRowLabel="Subtotale" dataDxfId="40" totalsRowDxfId="39"/>
    <tableColumn id="2" name="Costo previsto" dataDxfId="38" totalsRowDxfId="37"/>
    <tableColumn id="3" name="Costo effettivo" dataDxfId="36" totalsRowDxfId="35"/>
    <tableColumn id="4" name="Differenza" totalsRowFunction="sum" dataDxfId="34" totalsRowDxfId="33">
      <calculatedColumnFormula>Regali[[#This Row],[Costo previsto]]-Regali[[#This Row],[Costo effettivo]]</calculatedColumnFormula>
    </tableColumn>
  </tableColumns>
  <tableStyleInfo name="Rubrica" showFirstColumn="1" showLastColumn="1" showRowStripes="1" showColumnStripes="0"/>
  <extLst>
    <ext xmlns:x14="http://schemas.microsoft.com/office/spreadsheetml/2009/9/main" uri="{504A1905-F514-4f6f-8877-14C23A59335A}">
      <x14:table altTextSummary="Immettere i Costi previsti ed effettivi per regali e donazioni in questa tabella. La differenza viene calcolata automa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B7"/>
  <sheetViews>
    <sheetView showGridLines="0" tabSelected="1" workbookViewId="0"/>
  </sheetViews>
  <sheetFormatPr defaultRowHeight="12.75"/>
  <cols>
    <col min="1" max="1" width="2.375" customWidth="1"/>
    <col min="2" max="2" width="80.625" customWidth="1"/>
    <col min="3" max="3" width="2.625" customWidth="1"/>
  </cols>
  <sheetData>
    <row r="1" spans="2:2" s="6" customFormat="1" ht="30" customHeight="1">
      <c r="B1" s="7" t="s">
        <v>0</v>
      </c>
    </row>
    <row r="2" spans="2:2" ht="48.6" customHeight="1">
      <c r="B2" s="3" t="s">
        <v>1</v>
      </c>
    </row>
    <row r="3" spans="2:2" ht="34.35" customHeight="1">
      <c r="B3" s="3" t="s">
        <v>2</v>
      </c>
    </row>
    <row r="4" spans="2:2" ht="33.75" customHeight="1">
      <c r="B4" s="3" t="s">
        <v>3</v>
      </c>
    </row>
    <row r="5" spans="2:2" ht="34.35" customHeight="1">
      <c r="B5" s="20" t="s">
        <v>4</v>
      </c>
    </row>
    <row r="6" spans="2:2" ht="68.25" customHeight="1">
      <c r="B6" s="3" t="s">
        <v>5</v>
      </c>
    </row>
    <row r="7" spans="2:2" ht="61.5" customHeight="1">
      <c r="B7" s="3"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J67"/>
  <sheetViews>
    <sheetView showGridLines="0" zoomScaleNormal="100" workbookViewId="0"/>
  </sheetViews>
  <sheetFormatPr defaultRowHeight="12.75"/>
  <cols>
    <col min="1" max="1" width="2.625" style="5" customWidth="1"/>
    <col min="2" max="2" width="33.875" customWidth="1"/>
    <col min="3" max="3" width="15.875" customWidth="1"/>
    <col min="4" max="4" width="17.125" customWidth="1"/>
    <col min="5" max="5" width="12.5" customWidth="1"/>
    <col min="6" max="6" width="2.625" customWidth="1"/>
    <col min="7" max="7" width="33.875" customWidth="1"/>
    <col min="8" max="8" width="15.875" customWidth="1"/>
    <col min="9" max="9" width="17.125" customWidth="1"/>
    <col min="10" max="10" width="17.625" customWidth="1"/>
    <col min="11" max="11" width="2.625" customWidth="1"/>
  </cols>
  <sheetData>
    <row r="1" spans="1:10" s="1" customFormat="1" ht="14.25">
      <c r="A1" s="4" t="s">
        <v>7</v>
      </c>
    </row>
    <row r="2" spans="1:10" s="1" customFormat="1" ht="71.25" customHeight="1">
      <c r="A2" s="19" t="s">
        <v>8</v>
      </c>
      <c r="B2" s="14"/>
      <c r="C2" s="16" t="s">
        <v>61</v>
      </c>
      <c r="D2" s="15"/>
      <c r="E2" s="15"/>
      <c r="F2" s="15"/>
      <c r="G2" s="15"/>
      <c r="H2" s="15"/>
      <c r="I2" s="15"/>
      <c r="J2" s="15"/>
    </row>
    <row r="4" spans="1:10" ht="24.95" customHeight="1">
      <c r="A4" s="5" t="s">
        <v>9</v>
      </c>
      <c r="B4" s="31" t="s">
        <v>19</v>
      </c>
      <c r="C4" s="32"/>
      <c r="D4" s="8"/>
      <c r="E4" s="29" t="s">
        <v>64</v>
      </c>
      <c r="F4" s="29"/>
      <c r="G4" s="29"/>
      <c r="H4" s="30">
        <f>C7-J61</f>
        <v>3405</v>
      </c>
    </row>
    <row r="5" spans="1:10" ht="24.95" customHeight="1">
      <c r="B5" s="11" t="s">
        <v>20</v>
      </c>
      <c r="C5" s="21">
        <v>4300</v>
      </c>
      <c r="E5" s="29"/>
      <c r="F5" s="29"/>
      <c r="G5" s="29"/>
      <c r="H5" s="30"/>
      <c r="I5" s="9"/>
    </row>
    <row r="6" spans="1:10" ht="24.95" customHeight="1">
      <c r="B6" s="11" t="s">
        <v>21</v>
      </c>
      <c r="C6" s="21">
        <v>300</v>
      </c>
      <c r="E6" s="29" t="s">
        <v>65</v>
      </c>
      <c r="F6" s="29"/>
      <c r="G6" s="29"/>
      <c r="H6" s="30">
        <f>C12-J63</f>
        <v>3064</v>
      </c>
      <c r="I6" s="9"/>
    </row>
    <row r="7" spans="1:10" ht="24.95" customHeight="1">
      <c r="A7" s="5" t="s">
        <v>10</v>
      </c>
      <c r="B7" s="11" t="s">
        <v>22</v>
      </c>
      <c r="C7" s="22">
        <f>SUM(C5:C6)</f>
        <v>4600</v>
      </c>
      <c r="E7" s="29"/>
      <c r="F7" s="29"/>
      <c r="G7" s="29"/>
      <c r="H7" s="30"/>
      <c r="I7" s="9"/>
    </row>
    <row r="8" spans="1:10" ht="24.95" customHeight="1">
      <c r="B8" s="2"/>
      <c r="C8" s="2"/>
      <c r="D8" s="2"/>
      <c r="E8" s="29" t="s">
        <v>66</v>
      </c>
      <c r="F8" s="29"/>
      <c r="G8" s="29"/>
      <c r="H8" s="30">
        <f>H6-H4</f>
        <v>-341</v>
      </c>
      <c r="I8" s="9"/>
    </row>
    <row r="9" spans="1:10" ht="24.95" customHeight="1">
      <c r="A9" s="5" t="s">
        <v>11</v>
      </c>
      <c r="B9" s="31" t="s">
        <v>23</v>
      </c>
      <c r="C9" s="33"/>
      <c r="D9" s="8"/>
      <c r="E9" s="29"/>
      <c r="F9" s="29"/>
      <c r="G9" s="29"/>
      <c r="H9" s="30"/>
      <c r="I9" s="10"/>
    </row>
    <row r="10" spans="1:10" ht="24.95" customHeight="1">
      <c r="B10" s="11" t="s">
        <v>20</v>
      </c>
      <c r="C10" s="21">
        <v>4000</v>
      </c>
      <c r="I10" s="9"/>
    </row>
    <row r="11" spans="1:10" ht="24.95" customHeight="1">
      <c r="B11" s="11" t="s">
        <v>21</v>
      </c>
      <c r="C11" s="21">
        <v>300</v>
      </c>
      <c r="E11" s="9"/>
      <c r="H11" s="34"/>
      <c r="I11" s="9"/>
    </row>
    <row r="12" spans="1:10" ht="24.95" customHeight="1">
      <c r="B12" s="11" t="s">
        <v>22</v>
      </c>
      <c r="C12" s="22">
        <f>SUM(C10:C11)</f>
        <v>4300</v>
      </c>
    </row>
    <row r="14" spans="1:10" ht="24.95" customHeight="1">
      <c r="A14" s="5" t="s">
        <v>12</v>
      </c>
      <c r="B14" s="13" t="s">
        <v>24</v>
      </c>
      <c r="C14" s="13" t="s">
        <v>62</v>
      </c>
      <c r="D14" s="13" t="s">
        <v>63</v>
      </c>
      <c r="E14" s="13" t="s">
        <v>67</v>
      </c>
      <c r="F14" s="17"/>
      <c r="G14" s="13" t="s">
        <v>68</v>
      </c>
      <c r="H14" s="13" t="s">
        <v>62</v>
      </c>
      <c r="I14" s="13" t="s">
        <v>63</v>
      </c>
      <c r="J14" s="13" t="s">
        <v>67</v>
      </c>
    </row>
    <row r="15" spans="1:10" ht="24.95" customHeight="1">
      <c r="B15" s="12" t="s">
        <v>25</v>
      </c>
      <c r="C15" s="25">
        <v>1000</v>
      </c>
      <c r="D15" s="25">
        <v>1000</v>
      </c>
      <c r="E15" s="25">
        <f>Alloggio[[#This Row],[Costo previsto]]-Alloggio[[#This Row],[Costo effettivo]]</f>
        <v>0</v>
      </c>
      <c r="F15" s="17"/>
      <c r="G15" s="12" t="s">
        <v>69</v>
      </c>
      <c r="H15" s="25"/>
      <c r="I15" s="25"/>
      <c r="J15" s="25">
        <f>Svago[[#This Row],[Costo previsto]]-Svago[[#This Row],[Costo effettivo]]</f>
        <v>0</v>
      </c>
    </row>
    <row r="16" spans="1:10" ht="24.95" customHeight="1">
      <c r="B16" s="12" t="s">
        <v>26</v>
      </c>
      <c r="C16" s="25">
        <v>54</v>
      </c>
      <c r="D16" s="25">
        <v>100</v>
      </c>
      <c r="E16" s="25">
        <f>Alloggio[[#This Row],[Costo previsto]]-Alloggio[[#This Row],[Costo effettivo]]</f>
        <v>-46</v>
      </c>
      <c r="F16" s="17"/>
      <c r="G16" s="12" t="s">
        <v>70</v>
      </c>
      <c r="H16" s="25"/>
      <c r="I16" s="25"/>
      <c r="J16" s="25">
        <f>Svago[[#This Row],[Costo previsto]]-Svago[[#This Row],[Costo effettivo]]</f>
        <v>0</v>
      </c>
    </row>
    <row r="17" spans="1:10" ht="24.95" customHeight="1">
      <c r="B17" s="12" t="s">
        <v>27</v>
      </c>
      <c r="C17" s="25">
        <v>44</v>
      </c>
      <c r="D17" s="25">
        <v>56</v>
      </c>
      <c r="E17" s="25">
        <f>Alloggio[[#This Row],[Costo previsto]]-Alloggio[[#This Row],[Costo effettivo]]</f>
        <v>-12</v>
      </c>
      <c r="F17" s="17"/>
      <c r="G17" s="12" t="s">
        <v>71</v>
      </c>
      <c r="H17" s="25"/>
      <c r="I17" s="25"/>
      <c r="J17" s="25">
        <f>Svago[[#This Row],[Costo previsto]]-Svago[[#This Row],[Costo effettivo]]</f>
        <v>0</v>
      </c>
    </row>
    <row r="18" spans="1:10" ht="24.95" customHeight="1">
      <c r="B18" s="12" t="s">
        <v>28</v>
      </c>
      <c r="C18" s="25">
        <v>22</v>
      </c>
      <c r="D18" s="25">
        <v>28</v>
      </c>
      <c r="E18" s="25">
        <f>Alloggio[[#This Row],[Costo previsto]]-Alloggio[[#This Row],[Costo effettivo]]</f>
        <v>-6</v>
      </c>
      <c r="F18" s="17"/>
      <c r="G18" s="12" t="s">
        <v>72</v>
      </c>
      <c r="H18" s="25"/>
      <c r="I18" s="25"/>
      <c r="J18" s="25">
        <f>Svago[[#This Row],[Costo previsto]]-Svago[[#This Row],[Costo effettivo]]</f>
        <v>0</v>
      </c>
    </row>
    <row r="19" spans="1:10" ht="24.95" customHeight="1">
      <c r="B19" s="12" t="s">
        <v>29</v>
      </c>
      <c r="C19" s="25">
        <v>8</v>
      </c>
      <c r="D19" s="25">
        <v>8</v>
      </c>
      <c r="E19" s="25">
        <f>Alloggio[[#This Row],[Costo previsto]]-Alloggio[[#This Row],[Costo effettivo]]</f>
        <v>0</v>
      </c>
      <c r="F19" s="17"/>
      <c r="G19" s="12" t="s">
        <v>73</v>
      </c>
      <c r="H19" s="25"/>
      <c r="I19" s="25"/>
      <c r="J19" s="25">
        <f>Svago[[#This Row],[Costo previsto]]-Svago[[#This Row],[Costo effettivo]]</f>
        <v>0</v>
      </c>
    </row>
    <row r="20" spans="1:10" ht="24.95" customHeight="1">
      <c r="B20" s="12" t="s">
        <v>30</v>
      </c>
      <c r="C20" s="25">
        <v>34</v>
      </c>
      <c r="D20" s="25">
        <v>34</v>
      </c>
      <c r="E20" s="25">
        <f>Alloggio[[#This Row],[Costo previsto]]-Alloggio[[#This Row],[Costo effettivo]]</f>
        <v>0</v>
      </c>
      <c r="F20" s="17"/>
      <c r="G20" s="12" t="s">
        <v>74</v>
      </c>
      <c r="H20" s="25"/>
      <c r="I20" s="25"/>
      <c r="J20" s="25">
        <f>Svago[[#This Row],[Costo previsto]]-Svago[[#This Row],[Costo effettivo]]</f>
        <v>0</v>
      </c>
    </row>
    <row r="21" spans="1:10" ht="24.95" customHeight="1">
      <c r="B21" s="12" t="s">
        <v>31</v>
      </c>
      <c r="C21" s="25">
        <v>10</v>
      </c>
      <c r="D21" s="25">
        <v>10</v>
      </c>
      <c r="E21" s="25">
        <f>Alloggio[[#This Row],[Costo previsto]]-Alloggio[[#This Row],[Costo effettivo]]</f>
        <v>0</v>
      </c>
      <c r="F21" s="17"/>
      <c r="G21" s="12" t="s">
        <v>34</v>
      </c>
      <c r="H21" s="25"/>
      <c r="I21" s="25"/>
      <c r="J21" s="25">
        <f>Svago[[#This Row],[Costo previsto]]-Svago[[#This Row],[Costo effettivo]]</f>
        <v>0</v>
      </c>
    </row>
    <row r="22" spans="1:10" ht="24.95" customHeight="1">
      <c r="B22" s="12" t="s">
        <v>32</v>
      </c>
      <c r="C22" s="25">
        <v>23</v>
      </c>
      <c r="D22" s="25">
        <v>0</v>
      </c>
      <c r="E22" s="25">
        <f>Alloggio[[#This Row],[Costo previsto]]-Alloggio[[#This Row],[Costo effettivo]]</f>
        <v>23</v>
      </c>
      <c r="F22" s="17"/>
      <c r="G22" s="12" t="s">
        <v>34</v>
      </c>
      <c r="H22" s="25"/>
      <c r="I22" s="25"/>
      <c r="J22" s="25">
        <f>Svago[[#This Row],[Costo previsto]]-Svago[[#This Row],[Costo effettivo]]</f>
        <v>0</v>
      </c>
    </row>
    <row r="23" spans="1:10" ht="24.95" customHeight="1">
      <c r="B23" s="12" t="s">
        <v>33</v>
      </c>
      <c r="C23" s="25">
        <v>0</v>
      </c>
      <c r="D23" s="25">
        <v>0</v>
      </c>
      <c r="E23" s="25">
        <f>Alloggio[[#This Row],[Costo previsto]]-Alloggio[[#This Row],[Costo effettivo]]</f>
        <v>0</v>
      </c>
      <c r="F23" s="17"/>
      <c r="G23" s="12" t="s">
        <v>34</v>
      </c>
      <c r="H23" s="25"/>
      <c r="I23" s="25"/>
      <c r="J23" s="25">
        <f>Svago[[#This Row],[Costo previsto]]-Svago[[#This Row],[Costo effettivo]]</f>
        <v>0</v>
      </c>
    </row>
    <row r="24" spans="1:10" ht="24.95" customHeight="1">
      <c r="B24" s="12" t="s">
        <v>34</v>
      </c>
      <c r="C24" s="25">
        <v>0</v>
      </c>
      <c r="D24" s="25">
        <v>0</v>
      </c>
      <c r="E24" s="25">
        <f>Alloggio[[#This Row],[Costo previsto]]-Alloggio[[#This Row],[Costo effettivo]]</f>
        <v>0</v>
      </c>
      <c r="F24" s="17"/>
      <c r="G24" s="18" t="s">
        <v>35</v>
      </c>
      <c r="H24" s="25"/>
      <c r="I24" s="25"/>
      <c r="J24" s="25">
        <f>SUBTOTAL(109,Svago[Differenza])</f>
        <v>0</v>
      </c>
    </row>
    <row r="25" spans="1:10" ht="24.95" customHeight="1">
      <c r="B25" s="23" t="s">
        <v>35</v>
      </c>
      <c r="C25" s="26"/>
      <c r="D25" s="26"/>
      <c r="E25" s="26">
        <f>SUBTOTAL(109,Alloggio[Differenza])</f>
        <v>-41</v>
      </c>
      <c r="F25" s="17"/>
      <c r="G25" s="28"/>
      <c r="H25" s="28"/>
      <c r="I25" s="28"/>
      <c r="J25" s="28"/>
    </row>
    <row r="26" spans="1:10" ht="24.95" customHeight="1">
      <c r="B26" s="28"/>
      <c r="C26" s="28"/>
      <c r="D26" s="28"/>
      <c r="E26" s="28"/>
      <c r="F26" s="17"/>
      <c r="G26" s="13" t="s">
        <v>75</v>
      </c>
      <c r="H26" s="13" t="s">
        <v>62</v>
      </c>
      <c r="I26" s="13" t="s">
        <v>63</v>
      </c>
      <c r="J26" s="13" t="s">
        <v>67</v>
      </c>
    </row>
    <row r="27" spans="1:10" ht="24.95" customHeight="1">
      <c r="A27" s="5" t="s">
        <v>13</v>
      </c>
      <c r="B27" s="13" t="s">
        <v>36</v>
      </c>
      <c r="C27" s="13" t="s">
        <v>62</v>
      </c>
      <c r="D27" s="13" t="s">
        <v>63</v>
      </c>
      <c r="E27" s="13" t="s">
        <v>67</v>
      </c>
      <c r="F27" s="17"/>
      <c r="G27" s="12" t="s">
        <v>76</v>
      </c>
      <c r="H27" s="25"/>
      <c r="I27" s="25"/>
      <c r="J27" s="25">
        <f>Prestiti[[#This Row],[Costo previsto]]-Prestiti[[#This Row],[Costo effettivo]]</f>
        <v>0</v>
      </c>
    </row>
    <row r="28" spans="1:10" ht="24.95" customHeight="1">
      <c r="B28" s="12" t="s">
        <v>37</v>
      </c>
      <c r="C28" s="25"/>
      <c r="D28" s="25"/>
      <c r="E28" s="25">
        <f>Trasporti[[#This Row],[Costo previsto]]-Trasporti[[#This Row],[Costo effettivo]]</f>
        <v>0</v>
      </c>
      <c r="F28" s="17"/>
      <c r="G28" s="12" t="s">
        <v>77</v>
      </c>
      <c r="H28" s="25"/>
      <c r="I28" s="25"/>
      <c r="J28" s="25">
        <f>Prestiti[[#This Row],[Costo previsto]]-Prestiti[[#This Row],[Costo effettivo]]</f>
        <v>0</v>
      </c>
    </row>
    <row r="29" spans="1:10" ht="24.95" customHeight="1">
      <c r="B29" s="12" t="s">
        <v>38</v>
      </c>
      <c r="C29" s="25"/>
      <c r="D29" s="25"/>
      <c r="E29" s="25">
        <f>Trasporti[[#This Row],[Costo previsto]]-Trasporti[[#This Row],[Costo effettivo]]</f>
        <v>0</v>
      </c>
      <c r="F29" s="17"/>
      <c r="G29" s="12" t="s">
        <v>78</v>
      </c>
      <c r="H29" s="25"/>
      <c r="I29" s="25"/>
      <c r="J29" s="25">
        <f>Prestiti[[#This Row],[Costo previsto]]-Prestiti[[#This Row],[Costo effettivo]]</f>
        <v>0</v>
      </c>
    </row>
    <row r="30" spans="1:10" ht="24.95" customHeight="1">
      <c r="B30" s="12" t="s">
        <v>39</v>
      </c>
      <c r="C30" s="25"/>
      <c r="D30" s="25"/>
      <c r="E30" s="25">
        <f>Trasporti[[#This Row],[Costo previsto]]-Trasporti[[#This Row],[Costo effettivo]]</f>
        <v>0</v>
      </c>
      <c r="F30" s="17"/>
      <c r="G30" s="12" t="s">
        <v>78</v>
      </c>
      <c r="H30" s="25"/>
      <c r="I30" s="25"/>
      <c r="J30" s="25">
        <f>Prestiti[[#This Row],[Costo previsto]]-Prestiti[[#This Row],[Costo effettivo]]</f>
        <v>0</v>
      </c>
    </row>
    <row r="31" spans="1:10" ht="24.95" customHeight="1">
      <c r="B31" s="12" t="s">
        <v>40</v>
      </c>
      <c r="C31" s="25"/>
      <c r="D31" s="25"/>
      <c r="E31" s="25">
        <f>Trasporti[[#This Row],[Costo previsto]]-Trasporti[[#This Row],[Costo effettivo]]</f>
        <v>0</v>
      </c>
      <c r="F31" s="17"/>
      <c r="G31" s="12" t="s">
        <v>78</v>
      </c>
      <c r="H31" s="25"/>
      <c r="I31" s="25"/>
      <c r="J31" s="25">
        <f>Prestiti[[#This Row],[Costo previsto]]-Prestiti[[#This Row],[Costo effettivo]]</f>
        <v>0</v>
      </c>
    </row>
    <row r="32" spans="1:10" ht="24.95" customHeight="1">
      <c r="B32" s="12" t="s">
        <v>41</v>
      </c>
      <c r="C32" s="25"/>
      <c r="D32" s="25"/>
      <c r="E32" s="25">
        <f>Trasporti[[#This Row],[Costo previsto]]-Trasporti[[#This Row],[Costo effettivo]]</f>
        <v>0</v>
      </c>
      <c r="F32" s="17"/>
      <c r="G32" s="12" t="s">
        <v>34</v>
      </c>
      <c r="H32" s="25"/>
      <c r="I32" s="25"/>
      <c r="J32" s="25">
        <f>Prestiti[[#This Row],[Costo previsto]]-Prestiti[[#This Row],[Costo effettivo]]</f>
        <v>0</v>
      </c>
    </row>
    <row r="33" spans="1:10" ht="24.95" customHeight="1">
      <c r="B33" s="12" t="s">
        <v>42</v>
      </c>
      <c r="C33" s="25"/>
      <c r="D33" s="25"/>
      <c r="E33" s="25">
        <f>Trasporti[[#This Row],[Costo previsto]]-Trasporti[[#This Row],[Costo effettivo]]</f>
        <v>0</v>
      </c>
      <c r="F33" s="17"/>
      <c r="G33" s="18" t="s">
        <v>35</v>
      </c>
      <c r="H33" s="25"/>
      <c r="I33" s="25"/>
      <c r="J33" s="25">
        <f>SUBTOTAL(109,Prestiti[Differenza])</f>
        <v>0</v>
      </c>
    </row>
    <row r="34" spans="1:10" ht="24.95" customHeight="1">
      <c r="B34" s="12" t="s">
        <v>34</v>
      </c>
      <c r="C34" s="25"/>
      <c r="D34" s="25"/>
      <c r="E34" s="25">
        <f>Trasporti[[#This Row],[Costo previsto]]-Trasporti[[#This Row],[Costo effettivo]]</f>
        <v>0</v>
      </c>
      <c r="F34" s="17"/>
      <c r="G34" s="28"/>
      <c r="H34" s="28"/>
      <c r="I34" s="28"/>
      <c r="J34" s="28"/>
    </row>
    <row r="35" spans="1:10" ht="24.95" customHeight="1">
      <c r="B35" s="18" t="s">
        <v>35</v>
      </c>
      <c r="C35" s="25"/>
      <c r="D35" s="25"/>
      <c r="E35" s="25">
        <f>SUBTOTAL(109,Trasporti[Differenza])</f>
        <v>0</v>
      </c>
      <c r="F35" s="17"/>
      <c r="G35" s="13" t="s">
        <v>79</v>
      </c>
      <c r="H35" s="13" t="s">
        <v>62</v>
      </c>
      <c r="I35" s="13" t="s">
        <v>63</v>
      </c>
      <c r="J35" s="13" t="s">
        <v>67</v>
      </c>
    </row>
    <row r="36" spans="1:10" ht="24.95" customHeight="1">
      <c r="B36" s="28"/>
      <c r="C36" s="28"/>
      <c r="D36" s="28"/>
      <c r="E36" s="28"/>
      <c r="F36" s="17"/>
      <c r="G36" s="12" t="s">
        <v>80</v>
      </c>
      <c r="H36" s="25"/>
      <c r="I36" s="25"/>
      <c r="J36" s="25">
        <f>Tasse[[#This Row],[Costo previsto]]-Tasse[[#This Row],[Costo effettivo]]</f>
        <v>0</v>
      </c>
    </row>
    <row r="37" spans="1:10" ht="24.95" customHeight="1">
      <c r="A37" s="5" t="s">
        <v>14</v>
      </c>
      <c r="B37" s="13" t="s">
        <v>43</v>
      </c>
      <c r="C37" s="13" t="s">
        <v>62</v>
      </c>
      <c r="D37" s="13" t="s">
        <v>63</v>
      </c>
      <c r="E37" s="13" t="s">
        <v>67</v>
      </c>
      <c r="F37" s="17"/>
      <c r="G37" s="12" t="s">
        <v>81</v>
      </c>
      <c r="H37" s="25"/>
      <c r="I37" s="25"/>
      <c r="J37" s="25">
        <f>Tasse[[#This Row],[Costo previsto]]-Tasse[[#This Row],[Costo effettivo]]</f>
        <v>0</v>
      </c>
    </row>
    <row r="38" spans="1:10" ht="24.95" customHeight="1">
      <c r="B38" s="12" t="s">
        <v>44</v>
      </c>
      <c r="C38" s="25"/>
      <c r="D38" s="25"/>
      <c r="E38" s="25">
        <f>Assicurazione[[#This Row],[Costo previsto]]-Assicurazione[[#This Row],[Costo effettivo]]</f>
        <v>0</v>
      </c>
      <c r="F38" s="17"/>
      <c r="G38" s="12" t="s">
        <v>82</v>
      </c>
      <c r="H38" s="25"/>
      <c r="I38" s="25"/>
      <c r="J38" s="25">
        <f>Tasse[[#This Row],[Costo previsto]]-Tasse[[#This Row],[Costo effettivo]]</f>
        <v>0</v>
      </c>
    </row>
    <row r="39" spans="1:10" ht="24.95" customHeight="1">
      <c r="B39" s="12" t="s">
        <v>45</v>
      </c>
      <c r="C39" s="25"/>
      <c r="D39" s="25"/>
      <c r="E39" s="25">
        <f>Assicurazione[[#This Row],[Costo previsto]]-Assicurazione[[#This Row],[Costo effettivo]]</f>
        <v>0</v>
      </c>
      <c r="F39" s="17"/>
      <c r="G39" s="12" t="s">
        <v>34</v>
      </c>
      <c r="H39" s="25"/>
      <c r="I39" s="25"/>
      <c r="J39" s="25">
        <f>Tasse[[#This Row],[Costo previsto]]-Tasse[[#This Row],[Costo effettivo]]</f>
        <v>0</v>
      </c>
    </row>
    <row r="40" spans="1:10" ht="24.95" customHeight="1">
      <c r="B40" s="12" t="s">
        <v>46</v>
      </c>
      <c r="C40" s="25"/>
      <c r="D40" s="25"/>
      <c r="E40" s="25">
        <f>Assicurazione[[#This Row],[Costo previsto]]-Assicurazione[[#This Row],[Costo effettivo]]</f>
        <v>0</v>
      </c>
      <c r="F40" s="17"/>
      <c r="G40" s="18" t="s">
        <v>35</v>
      </c>
      <c r="H40" s="25"/>
      <c r="I40" s="25"/>
      <c r="J40" s="25">
        <f>SUBTOTAL(109,Tasse[Differenza])</f>
        <v>0</v>
      </c>
    </row>
    <row r="41" spans="1:10" ht="24.95" customHeight="1">
      <c r="B41" s="12" t="s">
        <v>34</v>
      </c>
      <c r="C41" s="25"/>
      <c r="D41" s="25"/>
      <c r="E41" s="25">
        <f>Assicurazione[[#This Row],[Costo previsto]]-Assicurazione[[#This Row],[Costo effettivo]]</f>
        <v>0</v>
      </c>
      <c r="F41" s="17"/>
      <c r="G41" s="28"/>
      <c r="H41" s="28"/>
      <c r="I41" s="28"/>
      <c r="J41" s="28"/>
    </row>
    <row r="42" spans="1:10" ht="24.95" customHeight="1">
      <c r="B42" s="18" t="s">
        <v>35</v>
      </c>
      <c r="C42" s="25"/>
      <c r="D42" s="25"/>
      <c r="E42" s="25">
        <f>SUBTOTAL(109,Assicurazione[Differenza])</f>
        <v>0</v>
      </c>
      <c r="F42" s="17"/>
      <c r="G42" s="13" t="s">
        <v>96</v>
      </c>
      <c r="H42" s="13" t="s">
        <v>62</v>
      </c>
      <c r="I42" s="13" t="s">
        <v>63</v>
      </c>
      <c r="J42" s="13" t="s">
        <v>67</v>
      </c>
    </row>
    <row r="43" spans="1:10" ht="24.95" customHeight="1">
      <c r="B43" s="28"/>
      <c r="C43" s="28"/>
      <c r="D43" s="28"/>
      <c r="E43" s="28"/>
      <c r="F43" s="17"/>
      <c r="G43" s="12" t="s">
        <v>83</v>
      </c>
      <c r="H43" s="25"/>
      <c r="I43" s="25"/>
      <c r="J43" s="25">
        <f>Risparmi[[#This Row],[Costo previsto]]-Risparmi[[#This Row],[Costo effettivo]]</f>
        <v>0</v>
      </c>
    </row>
    <row r="44" spans="1:10" ht="24.95" customHeight="1">
      <c r="A44" s="5" t="s">
        <v>15</v>
      </c>
      <c r="B44" s="13" t="s">
        <v>47</v>
      </c>
      <c r="C44" s="13" t="s">
        <v>62</v>
      </c>
      <c r="D44" s="13" t="s">
        <v>63</v>
      </c>
      <c r="E44" s="13" t="s">
        <v>67</v>
      </c>
      <c r="F44" s="17"/>
      <c r="G44" s="12" t="s">
        <v>84</v>
      </c>
      <c r="H44" s="25"/>
      <c r="I44" s="25"/>
      <c r="J44" s="25">
        <f>Risparmi[[#This Row],[Costo previsto]]-Risparmi[[#This Row],[Costo effettivo]]</f>
        <v>0</v>
      </c>
    </row>
    <row r="45" spans="1:10" ht="24.95" customHeight="1">
      <c r="B45" s="12" t="s">
        <v>48</v>
      </c>
      <c r="C45" s="25"/>
      <c r="D45" s="25"/>
      <c r="E45" s="25">
        <f>Alimentari[[#This Row],[Costo previsto]]-Alimentari[[#This Row],[Costo effettivo]]</f>
        <v>0</v>
      </c>
      <c r="F45" s="17"/>
      <c r="G45" s="12" t="s">
        <v>34</v>
      </c>
      <c r="H45" s="25"/>
      <c r="I45" s="25"/>
      <c r="J45" s="25">
        <f>Risparmi[[#This Row],[Costo previsto]]-Risparmi[[#This Row],[Costo effettivo]]</f>
        <v>0</v>
      </c>
    </row>
    <row r="46" spans="1:10" ht="24.95" customHeight="1">
      <c r="B46" s="12" t="s">
        <v>49</v>
      </c>
      <c r="C46" s="25"/>
      <c r="D46" s="25"/>
      <c r="E46" s="25">
        <f>Alimentari[[#This Row],[Costo previsto]]-Alimentari[[#This Row],[Costo effettivo]]</f>
        <v>0</v>
      </c>
      <c r="F46" s="17"/>
      <c r="G46" s="18" t="s">
        <v>35</v>
      </c>
      <c r="H46" s="25"/>
      <c r="I46" s="25"/>
      <c r="J46" s="25">
        <f>SUBTOTAL(109,Risparmi[Differenza])</f>
        <v>0</v>
      </c>
    </row>
    <row r="47" spans="1:10" ht="24.95" customHeight="1">
      <c r="B47" s="12" t="s">
        <v>34</v>
      </c>
      <c r="C47" s="25"/>
      <c r="D47" s="25"/>
      <c r="E47" s="25">
        <f>Alimentari[[#This Row],[Costo previsto]]-Alimentari[[#This Row],[Costo effettivo]]</f>
        <v>0</v>
      </c>
      <c r="F47" s="17"/>
      <c r="G47" s="28"/>
      <c r="H47" s="28"/>
      <c r="I47" s="28"/>
      <c r="J47" s="28"/>
    </row>
    <row r="48" spans="1:10" ht="24.95" customHeight="1">
      <c r="B48" s="18" t="s">
        <v>35</v>
      </c>
      <c r="C48" s="25"/>
      <c r="D48" s="25"/>
      <c r="E48" s="25">
        <f>SUBTOTAL(109,Alimentari[Differenza])</f>
        <v>0</v>
      </c>
      <c r="F48" s="17"/>
      <c r="G48" s="13" t="s">
        <v>97</v>
      </c>
      <c r="H48" s="13" t="s">
        <v>62</v>
      </c>
      <c r="I48" s="13" t="s">
        <v>63</v>
      </c>
      <c r="J48" s="13" t="s">
        <v>67</v>
      </c>
    </row>
    <row r="49" spans="1:10" ht="24.95" customHeight="1">
      <c r="B49" s="28"/>
      <c r="C49" s="28"/>
      <c r="D49" s="28"/>
      <c r="E49" s="28"/>
      <c r="F49" s="17"/>
      <c r="G49" s="12" t="s">
        <v>85</v>
      </c>
      <c r="H49" s="25"/>
      <c r="I49" s="25"/>
      <c r="J49" s="25">
        <f>Regali[[#This Row],[Costo previsto]]-Regali[[#This Row],[Costo effettivo]]</f>
        <v>0</v>
      </c>
    </row>
    <row r="50" spans="1:10" ht="24.95" customHeight="1">
      <c r="A50" s="5" t="s">
        <v>16</v>
      </c>
      <c r="B50" s="13" t="s">
        <v>50</v>
      </c>
      <c r="C50" s="13" t="s">
        <v>62</v>
      </c>
      <c r="D50" s="13" t="s">
        <v>63</v>
      </c>
      <c r="E50" s="13" t="s">
        <v>67</v>
      </c>
      <c r="F50" s="17"/>
      <c r="G50" s="12" t="s">
        <v>86</v>
      </c>
      <c r="H50" s="25"/>
      <c r="I50" s="25"/>
      <c r="J50" s="25">
        <f>Regali[[#This Row],[Costo previsto]]-Regali[[#This Row],[Costo effettivo]]</f>
        <v>0</v>
      </c>
    </row>
    <row r="51" spans="1:10" ht="24.95" customHeight="1">
      <c r="B51" s="12" t="s">
        <v>51</v>
      </c>
      <c r="C51" s="25"/>
      <c r="D51" s="25"/>
      <c r="E51" s="25">
        <f>Animali[[#This Row],[Costo previsto]]-Animali[[#This Row],[Costo effettivo]]</f>
        <v>0</v>
      </c>
      <c r="F51" s="17"/>
      <c r="G51" s="12" t="s">
        <v>87</v>
      </c>
      <c r="H51" s="25"/>
      <c r="I51" s="25"/>
      <c r="J51" s="25">
        <f>Regali[[#This Row],[Costo previsto]]-Regali[[#This Row],[Costo effettivo]]</f>
        <v>0</v>
      </c>
    </row>
    <row r="52" spans="1:10" ht="24.95" customHeight="1">
      <c r="B52" s="12" t="s">
        <v>52</v>
      </c>
      <c r="C52" s="25"/>
      <c r="D52" s="25"/>
      <c r="E52" s="25">
        <f>Animali[[#This Row],[Costo previsto]]-Animali[[#This Row],[Costo effettivo]]</f>
        <v>0</v>
      </c>
      <c r="F52" s="17"/>
      <c r="G52" s="18" t="s">
        <v>35</v>
      </c>
      <c r="H52" s="25"/>
      <c r="I52" s="25"/>
      <c r="J52" s="25">
        <f>SUBTOTAL(109,Regali[Differenza])</f>
        <v>0</v>
      </c>
    </row>
    <row r="53" spans="1:10" ht="24.95" customHeight="1">
      <c r="B53" s="12" t="s">
        <v>53</v>
      </c>
      <c r="C53" s="25"/>
      <c r="D53" s="25"/>
      <c r="E53" s="25">
        <f>Animali[[#This Row],[Costo previsto]]-Animali[[#This Row],[Costo effettivo]]</f>
        <v>0</v>
      </c>
      <c r="F53" s="17"/>
      <c r="G53" s="28"/>
      <c r="H53" s="28"/>
      <c r="I53" s="28"/>
      <c r="J53" s="28"/>
    </row>
    <row r="54" spans="1:10" ht="24.95" customHeight="1">
      <c r="B54" s="12" t="s">
        <v>54</v>
      </c>
      <c r="C54" s="25"/>
      <c r="D54" s="25"/>
      <c r="E54" s="25">
        <f>Animali[[#This Row],[Costo previsto]]-Animali[[#This Row],[Costo effettivo]]</f>
        <v>0</v>
      </c>
      <c r="F54" s="17"/>
      <c r="G54" s="13" t="s">
        <v>88</v>
      </c>
      <c r="H54" s="13" t="s">
        <v>62</v>
      </c>
      <c r="I54" s="13" t="s">
        <v>63</v>
      </c>
      <c r="J54" s="13" t="s">
        <v>67</v>
      </c>
    </row>
    <row r="55" spans="1:10" ht="24.95" customHeight="1">
      <c r="B55" s="12" t="s">
        <v>34</v>
      </c>
      <c r="C55" s="25"/>
      <c r="D55" s="25"/>
      <c r="E55" s="25">
        <f>Animali[[#This Row],[Costo previsto]]-Animali[[#This Row],[Costo effettivo]]</f>
        <v>0</v>
      </c>
      <c r="F55" s="17"/>
      <c r="G55" s="12" t="s">
        <v>89</v>
      </c>
      <c r="H55" s="25"/>
      <c r="I55" s="25"/>
      <c r="J55" s="25">
        <f>Spese_legali[[#This Row],[Costo previsto]]-Spese_legali[[#This Row],[Costo effettivo]]</f>
        <v>0</v>
      </c>
    </row>
    <row r="56" spans="1:10" ht="24.95" customHeight="1">
      <c r="B56" s="18" t="s">
        <v>35</v>
      </c>
      <c r="C56" s="25"/>
      <c r="D56" s="25"/>
      <c r="E56" s="25">
        <f>SUBTOTAL(109,Animali[Differenza])</f>
        <v>0</v>
      </c>
      <c r="F56" s="17"/>
      <c r="G56" s="12" t="s">
        <v>90</v>
      </c>
      <c r="H56" s="25"/>
      <c r="I56" s="25"/>
      <c r="J56" s="25">
        <f>Spese_legali[[#This Row],[Costo previsto]]-Spese_legali[[#This Row],[Costo effettivo]]</f>
        <v>0</v>
      </c>
    </row>
    <row r="57" spans="1:10" ht="24.95" customHeight="1">
      <c r="B57" s="28"/>
      <c r="C57" s="28"/>
      <c r="D57" s="28"/>
      <c r="E57" s="28"/>
      <c r="F57" s="17"/>
      <c r="G57" s="12" t="s">
        <v>91</v>
      </c>
      <c r="H57" s="25"/>
      <c r="I57" s="25"/>
      <c r="J57" s="25">
        <f>Spese_legali[[#This Row],[Costo previsto]]-Spese_legali[[#This Row],[Costo effettivo]]</f>
        <v>0</v>
      </c>
    </row>
    <row r="58" spans="1:10" ht="24.95" customHeight="1">
      <c r="A58" s="5" t="s">
        <v>17</v>
      </c>
      <c r="B58" s="13" t="s">
        <v>95</v>
      </c>
      <c r="C58" s="13" t="s">
        <v>62</v>
      </c>
      <c r="D58" s="13" t="s">
        <v>63</v>
      </c>
      <c r="E58" s="13" t="s">
        <v>67</v>
      </c>
      <c r="F58" s="17"/>
      <c r="G58" s="12" t="s">
        <v>34</v>
      </c>
      <c r="H58" s="25"/>
      <c r="I58" s="25"/>
      <c r="J58" s="25">
        <f>Spese_legali[[#This Row],[Costo previsto]]-Spese_legali[[#This Row],[Costo effettivo]]</f>
        <v>0</v>
      </c>
    </row>
    <row r="59" spans="1:10" ht="24.95" customHeight="1">
      <c r="B59" s="12" t="s">
        <v>55</v>
      </c>
      <c r="C59" s="25"/>
      <c r="D59" s="25"/>
      <c r="E59" s="25">
        <f>Cura_personale[[#This Row],[Costo previsto]]-Cura_personale[[#This Row],[Costo effettivo]]</f>
        <v>0</v>
      </c>
      <c r="F59" s="17"/>
      <c r="G59" s="24" t="s">
        <v>35</v>
      </c>
      <c r="H59" s="25"/>
      <c r="I59" s="25"/>
      <c r="J59" s="25">
        <f>SUBTOTAL(109,Spese_legali[Differenza])</f>
        <v>0</v>
      </c>
    </row>
    <row r="60" spans="1:10" ht="24.95" customHeight="1">
      <c r="B60" s="12" t="s">
        <v>56</v>
      </c>
      <c r="C60" s="25"/>
      <c r="D60" s="25"/>
      <c r="E60" s="25">
        <f>Cura_personale[[#This Row],[Costo previsto]]-Cura_personale[[#This Row],[Costo effettivo]]</f>
        <v>0</v>
      </c>
      <c r="F60" s="17"/>
      <c r="G60" s="28"/>
      <c r="H60" s="28"/>
      <c r="I60" s="28"/>
      <c r="J60" s="28"/>
    </row>
    <row r="61" spans="1:10" ht="24.95" customHeight="1">
      <c r="A61" s="5" t="s">
        <v>18</v>
      </c>
      <c r="B61" s="12" t="s">
        <v>57</v>
      </c>
      <c r="C61" s="25"/>
      <c r="D61" s="25"/>
      <c r="E61" s="25">
        <f>Cura_personale[[#This Row],[Costo previsto]]-Cura_personale[[#This Row],[Costo effettivo]]</f>
        <v>0</v>
      </c>
      <c r="F61" s="17"/>
      <c r="G61" s="29" t="s">
        <v>92</v>
      </c>
      <c r="H61" s="29"/>
      <c r="I61" s="29"/>
      <c r="J61" s="30">
        <f>SUBTOTAL(109,Alloggio[Costo previsto],Trasporti[Costo previsto],Assicurazione[Costo previsto],Alimentari[Costo previsto],Animali[Costo previsto],Cura_personale[Costo previsto],Svago[Costo previsto],Prestiti[Costo previsto],Tasse[Costo previsto],Risparmi[Costo previsto],Regali[Costo previsto],Spese_legali[Costo previsto])</f>
        <v>1195</v>
      </c>
    </row>
    <row r="62" spans="1:10" ht="24.95" customHeight="1">
      <c r="B62" s="12" t="s">
        <v>58</v>
      </c>
      <c r="C62" s="25"/>
      <c r="D62" s="25"/>
      <c r="E62" s="25">
        <f>Cura_personale[[#This Row],[Costo previsto]]-Cura_personale[[#This Row],[Costo effettivo]]</f>
        <v>0</v>
      </c>
      <c r="F62" s="17"/>
      <c r="G62" s="29"/>
      <c r="H62" s="29"/>
      <c r="I62" s="29"/>
      <c r="J62" s="30"/>
    </row>
    <row r="63" spans="1:10" ht="24.95" customHeight="1">
      <c r="B63" s="12" t="s">
        <v>59</v>
      </c>
      <c r="C63" s="25"/>
      <c r="D63" s="25"/>
      <c r="E63" s="25">
        <f>Cura_personale[[#This Row],[Costo previsto]]-Cura_personale[[#This Row],[Costo effettivo]]</f>
        <v>0</v>
      </c>
      <c r="F63" s="17"/>
      <c r="G63" s="29" t="s">
        <v>93</v>
      </c>
      <c r="H63" s="29"/>
      <c r="I63" s="29"/>
      <c r="J63" s="30">
        <f>SUBTOTAL(109,Alloggio[Costo effettivo],Trasporti[Costo effettivo],Assicurazione[Costo effettivo],Alimentari[Costo effettivo],Animali[Costo effettivo],Cura_personale[Costo effettivo],Svago[Costo effettivo],Prestiti[Costo effettivo],Tasse[Costo effettivo],Risparmi[Costo effettivo],Regali[Costo effettivo],Spese_legali[Costo effettivo])</f>
        <v>1236</v>
      </c>
    </row>
    <row r="64" spans="1:10" ht="24.95" customHeight="1">
      <c r="B64" s="12" t="s">
        <v>60</v>
      </c>
      <c r="C64" s="25"/>
      <c r="D64" s="25"/>
      <c r="E64" s="25">
        <f>Cura_personale[[#This Row],[Costo previsto]]-Cura_personale[[#This Row],[Costo effettivo]]</f>
        <v>0</v>
      </c>
      <c r="F64" s="17"/>
      <c r="G64" s="29"/>
      <c r="H64" s="29"/>
      <c r="I64" s="29"/>
      <c r="J64" s="30"/>
    </row>
    <row r="65" spans="2:10" ht="24.95" customHeight="1">
      <c r="B65" s="12" t="s">
        <v>34</v>
      </c>
      <c r="C65" s="25"/>
      <c r="D65" s="25"/>
      <c r="E65" s="25">
        <f>Cura_personale[[#This Row],[Costo previsto]]-Cura_personale[[#This Row],[Costo effettivo]]</f>
        <v>0</v>
      </c>
      <c r="F65" s="17"/>
      <c r="G65" s="29" t="s">
        <v>94</v>
      </c>
      <c r="H65" s="29"/>
      <c r="I65" s="29"/>
      <c r="J65" s="30">
        <f>J61-J63</f>
        <v>-41</v>
      </c>
    </row>
    <row r="66" spans="2:10" ht="24.95" customHeight="1">
      <c r="B66" s="24" t="s">
        <v>35</v>
      </c>
      <c r="C66" s="25"/>
      <c r="D66" s="25"/>
      <c r="E66" s="25">
        <f>SUBTOTAL(109,Cura_personale[Differenza])</f>
        <v>0</v>
      </c>
      <c r="F66" s="17"/>
      <c r="G66" s="29"/>
      <c r="H66" s="29"/>
      <c r="I66" s="29"/>
      <c r="J66" s="30"/>
    </row>
    <row r="67" spans="2:10">
      <c r="B67" s="27"/>
      <c r="C67" s="27"/>
      <c r="D67" s="27"/>
      <c r="E67" s="27"/>
    </row>
  </sheetData>
  <mergeCells count="26">
    <mergeCell ref="G34:J34"/>
    <mergeCell ref="G61:I62"/>
    <mergeCell ref="G25:J25"/>
    <mergeCell ref="E4:G5"/>
    <mergeCell ref="E6:G7"/>
    <mergeCell ref="E8:G9"/>
    <mergeCell ref="B26:E26"/>
    <mergeCell ref="B36:E36"/>
    <mergeCell ref="B43:E43"/>
    <mergeCell ref="B49:E49"/>
    <mergeCell ref="B57:E57"/>
    <mergeCell ref="B4:C4"/>
    <mergeCell ref="B9:C9"/>
    <mergeCell ref="H4:H5"/>
    <mergeCell ref="H6:H7"/>
    <mergeCell ref="H8:H9"/>
    <mergeCell ref="B67:E67"/>
    <mergeCell ref="G60:J60"/>
    <mergeCell ref="G53:J53"/>
    <mergeCell ref="G47:J47"/>
    <mergeCell ref="G41:J41"/>
    <mergeCell ref="G65:I66"/>
    <mergeCell ref="J65:J66"/>
    <mergeCell ref="J61:J62"/>
    <mergeCell ref="J63:J64"/>
    <mergeCell ref="G63:I64"/>
  </mergeCells>
  <dataValidations count="12">
    <dataValidation allowBlank="1" showInputMessage="1" showErrorMessage="1" prompt="Creare un budget mensile personale in questo foglio di lavoro. Istruzioni utili su come utilizzare questo foglio di lavoro si trovano nelle celle in questa colonna. Usare la freccia verso il basso per iniziare." sqref="A1"/>
    <dataValidation allowBlank="1" showInputMessage="1" showErrorMessage="1" prompt="Il titolo di questo foglio di lavoro si trova nella cella C2. Le istruzioni successive si trovano nella cella A4." sqref="A2"/>
    <dataValidation allowBlank="1" showInputMessage="1" showErrorMessage="1" prompt="L’etichetta delle entrate mensili previste è nella cella a destra. Immettere le entrate 1 nella cella C5 e le entrate aggiuntive nella cella C6 per calcolare l'importo mensile totale delle entrate in C7. Le istruzioni successive sono nella cella A7." sqref="A4"/>
    <dataValidation allowBlank="1" showInputMessage="1" showErrorMessage="1" prompt="Il saldo previsto viene calcolato automaticamente nella cella H4, il saldo effettivo in H6 e la differenza nella cella H8. Le istruzioni successive sono nella cella A9." sqref="A7"/>
    <dataValidation allowBlank="1" showInputMessage="1" showErrorMessage="1" prompt="L’etichetta delle entrate mensili effettive è nella cella a destra. Immettere le entrate 1 nella cella C10 e le entrate aggiuntive nella cella C11 per calcolare l'importo mensile totale delle entrate in C12. Le istruzioni successive sono nella cella A14." sqref="A9"/>
    <dataValidation allowBlank="1" showInputMessage="1" showErrorMessage="1" prompt="Immettere i dettagli nella tabella Alloggio partendo dalla cella a destra e nella tabella Svago partendo dalla cella G14. Le istruzioni successive sono nella cella A27." sqref="A14"/>
    <dataValidation allowBlank="1" showInputMessage="1" showErrorMessage="1" prompt="Immettere i dettagli nella tabella Trasporti partendo dalla cella a destra e nella tabella Prestiti partendo dalla cella G26. Le istruzioni successive sono nella cella A37." sqref="A27"/>
    <dataValidation allowBlank="1" showInputMessage="1" showErrorMessage="1" prompt="Immettere i dettagli nella tabella Assicurazione partendo dalla cella a destra e nella tabella Tasse partendo dalla cella G35. Le istruzioni successive sono nella cella A44." sqref="A37"/>
    <dataValidation allowBlank="1" showInputMessage="1" showErrorMessage="1" prompt="Immettere i dettagli nella tabella Alimentari partendo dalla cella a destra e nella tabella Risparmi partendo dalla cella G42. Le istruzioni successive sono nella cella A50." sqref="A44"/>
    <dataValidation allowBlank="1" showInputMessage="1" showErrorMessage="1" prompt="Immettere i dettagli nella tabella Animali partendo dalla cella a destra e nella tabella Regali partendo dalla cella G48. Le istruzioni successive sono nella cella A58." sqref="A50"/>
    <dataValidation allowBlank="1" showInputMessage="1" showErrorMessage="1" prompt="Immettere i dettagli nella tabella Cura della persona partendo dalla cella a destra e nella tabella Spese legali partendo dalla cella G54. Le istruzioni successive sono nella cella A61." sqref="A58"/>
    <dataValidation allowBlank="1" showInputMessage="1" showErrorMessage="1" prompt="Il costo previsto totale viene calcolato automaticamente nella cella J61, il costo effettivo totale in J63 e la differenza totale in J65." sqref="A61"/>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J15:J23 E28:E34 J27:J32 J36:J39 E38:E41 E45:E47 J43:J45 J49:J51 J62 E51:E55 J64"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4917D-B4E2-41EC-A344-CAB929C318E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00D6369F-E7E4-4C61-9F47-33FFE80F8E11}">
  <ds:schemaRefs>
    <ds:schemaRef ds:uri="http://schemas.microsoft.com/sharepoint/v3/contenttype/forms"/>
  </ds:schemaRefs>
</ds:datastoreItem>
</file>

<file path=customXml/itemProps3.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2</vt:i4>
      </vt:variant>
    </vt:vector>
  </HeadingPairs>
  <TitlesOfParts>
    <vt:vector size="2" baseType="lpstr">
      <vt:lpstr>Inizio</vt:lpstr>
      <vt:lpstr>Budget mensile personale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2020-04-14T08:38:37Z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