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Riepilogo" sheetId="1" r:id="rId1"/>
    <sheet name="Spese" sheetId="2" r:id="rId2"/>
  </sheets>
  <definedNames>
    <definedName name="RowTitleRegion1..O4">Riepilogo!$B$2</definedName>
    <definedName name="_xlnm.Print_Titles" localSheetId="0">Riepilogo!$2:$2</definedName>
    <definedName name="_xlnm.Print_Titles" localSheetId="1">Spese!$2:$3</definedName>
    <definedName name="Titolo1">Entrate[[#Headers],[Categoria]]</definedName>
    <definedName name="Titolo2">Spese[[#Headers],[Categoria]]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P5" i="2" l="1"/>
  <c r="D12" i="2" l="1"/>
  <c r="C3" i="1" l="1"/>
  <c r="E12" i="2"/>
  <c r="D3" i="1" s="1"/>
  <c r="F12" i="2"/>
  <c r="E3" i="1" s="1"/>
  <c r="G12" i="2"/>
  <c r="F3" i="1" s="1"/>
  <c r="H12" i="2"/>
  <c r="G3" i="1" s="1"/>
  <c r="I12" i="2"/>
  <c r="H3" i="1" s="1"/>
  <c r="J12" i="2"/>
  <c r="I3" i="1" s="1"/>
  <c r="K12" i="2"/>
  <c r="J3" i="1" s="1"/>
  <c r="L12" i="2"/>
  <c r="K3" i="1" s="1"/>
  <c r="M12" i="2"/>
  <c r="L3" i="1" s="1"/>
  <c r="N12" i="2"/>
  <c r="M3" i="1" s="1"/>
  <c r="O12" i="2"/>
  <c r="N3" i="1" s="1"/>
  <c r="P6" i="2" l="1"/>
  <c r="P7" i="2"/>
  <c r="P8" i="2"/>
  <c r="P9" i="2"/>
  <c r="P10" i="2"/>
  <c r="P11" i="2"/>
  <c r="P4" i="2"/>
  <c r="P12" i="2" l="1"/>
  <c r="O7" i="1"/>
  <c r="O8" i="1"/>
  <c r="O9" i="1"/>
  <c r="N10" i="1"/>
  <c r="N4" i="1" s="1"/>
  <c r="M10" i="1"/>
  <c r="M4" i="1" s="1"/>
  <c r="L10" i="1"/>
  <c r="L4" i="1" s="1"/>
  <c r="K10" i="1"/>
  <c r="K4" i="1" s="1"/>
  <c r="J10" i="1"/>
  <c r="J4" i="1" s="1"/>
  <c r="I10" i="1"/>
  <c r="I4" i="1" s="1"/>
  <c r="H10" i="1"/>
  <c r="H4" i="1" s="1"/>
  <c r="G10" i="1"/>
  <c r="G4" i="1" s="1"/>
  <c r="F10" i="1"/>
  <c r="F4" i="1" s="1"/>
  <c r="E10" i="1"/>
  <c r="E4" i="1" s="1"/>
  <c r="D10" i="1"/>
  <c r="D4" i="1" s="1"/>
  <c r="C10" i="1"/>
  <c r="C4" i="1" s="1"/>
  <c r="O4" i="1" l="1"/>
  <c r="O3" i="1"/>
  <c r="O10" i="1"/>
</calcChain>
</file>

<file path=xl/sharedStrings.xml><?xml version="1.0" encoding="utf-8"?>
<sst xmlns="http://schemas.openxmlformats.org/spreadsheetml/2006/main" count="69" uniqueCount="43">
  <si>
    <t>Budget personale</t>
  </si>
  <si>
    <t>Totale spese</t>
  </si>
  <si>
    <t>Ammanco/Surplus di cassa</t>
  </si>
  <si>
    <t>Entrate</t>
  </si>
  <si>
    <t>Categoria</t>
  </si>
  <si>
    <t>Stipendi</t>
  </si>
  <si>
    <t>Interesse/dividendi</t>
  </si>
  <si>
    <t>Varie</t>
  </si>
  <si>
    <t>Totale</t>
  </si>
  <si>
    <t>Gen</t>
  </si>
  <si>
    <t>Feb</t>
  </si>
  <si>
    <t>Marzo</t>
  </si>
  <si>
    <t>Aprile</t>
  </si>
  <si>
    <t>Mag</t>
  </si>
  <si>
    <t>Giugno</t>
  </si>
  <si>
    <t>Luglio</t>
  </si>
  <si>
    <t>Ago</t>
  </si>
  <si>
    <t>Set</t>
  </si>
  <si>
    <t>Ott</t>
  </si>
  <si>
    <t>Nov</t>
  </si>
  <si>
    <t>Dic</t>
  </si>
  <si>
    <t>Anno</t>
  </si>
  <si>
    <t>Spese</t>
  </si>
  <si>
    <t>Casa</t>
  </si>
  <si>
    <t>Attività quotidiane</t>
  </si>
  <si>
    <t>Trasporti</t>
  </si>
  <si>
    <t>Svago</t>
  </si>
  <si>
    <t>Salute</t>
  </si>
  <si>
    <t>Vacanze</t>
  </si>
  <si>
    <t>Tempo libero</t>
  </si>
  <si>
    <t>Quote/abbonamento</t>
  </si>
  <si>
    <t>Sottocategoria</t>
  </si>
  <si>
    <t>Mutuo/affitto</t>
  </si>
  <si>
    <t xml:space="preserve">Generi alimentari </t>
  </si>
  <si>
    <t>Benzina/carburante</t>
  </si>
  <si>
    <t>Pay TV</t>
  </si>
  <si>
    <t>Iscrizione palestra</t>
  </si>
  <si>
    <t>Biglietti aerei</t>
  </si>
  <si>
    <t>Quota palestra</t>
  </si>
  <si>
    <t>Riviste</t>
  </si>
  <si>
    <t>Mar</t>
  </si>
  <si>
    <t>Maggio</t>
  </si>
  <si>
    <t>Lug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</si>
</sst>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&quot;€&quot;\ #,##0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8" fontId="6" fillId="0" borderId="3" applyFill="0" applyProtection="0">
      <alignment vertical="center"/>
    </xf>
    <xf numFmtId="168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6">
    <xf numFmtId="0" fontId="0" fillId="0" borderId="0" xfId="0">
      <alignment vertical="center" wrapText="1"/>
    </xf>
    <xf numFmtId="168" fontId="6" fillId="0" borderId="3" xfId="6">
      <alignment vertical="center"/>
    </xf>
    <xf numFmtId="168" fontId="6" fillId="2" borderId="3" xfId="6" applyFill="1">
      <alignment vertical="center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168" fontId="6" fillId="2" borderId="3" xfId="7" applyFill="1">
      <alignment vertical="center"/>
    </xf>
    <xf numFmtId="168" fontId="6" fillId="0" borderId="3" xfId="7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8" fillId="0" borderId="1" xfId="4" applyFont="1" applyFill="1" applyBorder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/>
    </xf>
    <xf numFmtId="168" fontId="6" fillId="0" borderId="0" xfId="0" applyNumberFormat="1" applyFont="1" applyFill="1">
      <alignment vertical="center" wrapText="1"/>
    </xf>
    <xf numFmtId="168" fontId="6" fillId="0" borderId="3" xfId="0" applyNumberFormat="1" applyFont="1" applyFill="1" applyBorder="1" applyAlignment="1">
      <alignment vertical="center"/>
    </xf>
    <xf numFmtId="168" fontId="9" fillId="0" borderId="0" xfId="7" applyNumberFormat="1" applyFont="1" applyFill="1" applyBorder="1" applyAlignment="1">
      <alignment vertical="center" wrapText="1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  <xf numFmtId="168" fontId="9" fillId="0" borderId="0" xfId="7" applyFont="1" applyFill="1" applyBorder="1" applyAlignment="1">
      <alignment vertical="center" wrapText="1"/>
    </xf>
    <xf numFmtId="168" fontId="9" fillId="0" borderId="0" xfId="6" applyNumberFormat="1" applyFont="1" applyFill="1" applyBorder="1" applyAlignment="1">
      <alignment vertical="center"/>
    </xf>
    <xf numFmtId="168" fontId="9" fillId="0" borderId="0" xfId="0" applyNumberFormat="1" applyFont="1" applyFill="1" applyBorder="1">
      <alignment vertical="center" wrapText="1"/>
    </xf>
  </cellXfs>
  <cellStyles count="48">
    <cellStyle name="20% - Colore 1" xfId="25" builtinId="30" customBuiltin="1"/>
    <cellStyle name="20% - Colore 2" xfId="29" builtinId="34" customBuiltin="1"/>
    <cellStyle name="20% - Colore 3" xfId="33" builtinId="38" customBuiltin="1"/>
    <cellStyle name="20% - Colore 4" xfId="37" builtinId="42" customBuiltin="1"/>
    <cellStyle name="20% - Colore 5" xfId="41" builtinId="46" customBuiltin="1"/>
    <cellStyle name="20% - Colore 6" xfId="45" builtinId="50" customBuiltin="1"/>
    <cellStyle name="40% - Colore 1" xfId="26" builtinId="31" customBuiltin="1"/>
    <cellStyle name="40% - Colore 2" xfId="30" builtinId="35" customBuiltin="1"/>
    <cellStyle name="40% - Colore 3" xfId="34" builtinId="39" customBuiltin="1"/>
    <cellStyle name="40% - Colore 4" xfId="38" builtinId="43" customBuiltin="1"/>
    <cellStyle name="40% - Colore 5" xfId="42" builtinId="47" customBuiltin="1"/>
    <cellStyle name="40% - Colore 6" xfId="46" builtinId="51" customBuiltin="1"/>
    <cellStyle name="60% - Colore 1" xfId="27" builtinId="32" customBuiltin="1"/>
    <cellStyle name="60% - Colore 2" xfId="31" builtinId="36" customBuiltin="1"/>
    <cellStyle name="60% - Colore 3" xfId="35" builtinId="40" customBuiltin="1"/>
    <cellStyle name="60% - Colore 4" xfId="39" builtinId="44" customBuiltin="1"/>
    <cellStyle name="60% - Colore 5" xfId="43" builtinId="48" customBuiltin="1"/>
    <cellStyle name="60% - Colore 6" xfId="47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4" builtinId="29" customBuiltin="1"/>
    <cellStyle name="Colore 2" xfId="28" builtinId="33" customBuiltin="1"/>
    <cellStyle name="Colore 3" xfId="32" builtinId="37" customBuiltin="1"/>
    <cellStyle name="Colore 4" xfId="36" builtinId="41" customBuiltin="1"/>
    <cellStyle name="Colore 5" xfId="40" builtinId="45" customBuiltin="1"/>
    <cellStyle name="Colore 6" xfId="44" builtinId="49" customBuiltin="1"/>
    <cellStyle name="Importo" xfId="7" xr:uid="{00000000-0005-0000-0000-000000000000}"/>
    <cellStyle name="Input" xfId="17" builtinId="20" customBuiltin="1"/>
    <cellStyle name="Migliaia" xfId="9" builtinId="3" customBuiltin="1"/>
    <cellStyle name="Migliaia [0]" xfId="10" builtinId="6" customBuiltin="1"/>
    <cellStyle name="Neutrale" xfId="16" builtinId="28" customBuiltin="1"/>
    <cellStyle name="Normale" xfId="0" builtinId="0" customBuiltin="1"/>
    <cellStyle name="Nota" xfId="23" builtinId="10" customBuiltin="1"/>
    <cellStyle name="Output" xfId="18" builtinId="21" customBuiltin="1"/>
    <cellStyle name="Percentuale" xfId="13" builtinId="5" customBuiltin="1"/>
    <cellStyle name="Testo avviso" xfId="22" builtinId="11" customBuiltin="1"/>
    <cellStyle name="Testo descrittivo" xfId="8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6" builtinId="25" customBuiltin="1"/>
    <cellStyle name="Valore non valido" xfId="15" builtinId="27" customBuiltin="1"/>
    <cellStyle name="Valore valido" xfId="14" builtinId="26" customBuiltin="1"/>
    <cellStyle name="Valuta" xfId="11" builtinId="4" customBuiltin="1"/>
    <cellStyle name="Valuta [0]" xfId="12" builtinId="7" customBuiltin="1"/>
  </cellStyles>
  <dxfs count="50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€&quot;\ #,##0"/>
      <fill>
        <patternFill patternType="none">
          <fgColor indexed="64"/>
          <bgColor indexed="65"/>
        </patternFill>
      </fill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49"/>
      <tableStyleElement type="headerRow" dxfId="48"/>
      <tableStyleElement type="totalRow" dxfId="47"/>
      <tableStyleElement type="firstRowStripe" dxfId="46"/>
      <tableStyleElement type="secondRowStripe" dxfId="4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ntrate" displayName="Entrate" ref="B6:O10" totalsRowCount="1" headerRowBorderDxfId="44">
  <autoFilter ref="B6:O9" xr:uid="{00000000-0009-0000-0100-000002000000}"/>
  <tableColumns count="14">
    <tableColumn id="1" xr3:uid="{00000000-0010-0000-0000-000001000000}" name="Categoria" totalsRowLabel="Totale"/>
    <tableColumn id="2" xr3:uid="{00000000-0010-0000-0000-000002000000}" name="Gen" totalsRowFunction="sum" totalsRowDxfId="43" dataCellStyle="Importo"/>
    <tableColumn id="3" xr3:uid="{00000000-0010-0000-0000-000003000000}" name="Feb" totalsRowFunction="sum" totalsRowDxfId="42" dataCellStyle="Importo"/>
    <tableColumn id="4" xr3:uid="{00000000-0010-0000-0000-000004000000}" name="Marzo" totalsRowFunction="sum" totalsRowDxfId="41" dataCellStyle="Importo"/>
    <tableColumn id="5" xr3:uid="{00000000-0010-0000-0000-000005000000}" name="Aprile" totalsRowFunction="sum" totalsRowDxfId="40" dataCellStyle="Importo"/>
    <tableColumn id="6" xr3:uid="{00000000-0010-0000-0000-000006000000}" name="Mag" totalsRowFunction="sum" totalsRowDxfId="39" dataCellStyle="Importo"/>
    <tableColumn id="7" xr3:uid="{00000000-0010-0000-0000-000007000000}" name="Giugno" totalsRowFunction="sum" totalsRowDxfId="38" dataCellStyle="Importo"/>
    <tableColumn id="8" xr3:uid="{00000000-0010-0000-0000-000008000000}" name="Luglio" totalsRowFunction="sum" totalsRowDxfId="37" dataCellStyle="Importo"/>
    <tableColumn id="9" xr3:uid="{00000000-0010-0000-0000-000009000000}" name="Ago" totalsRowFunction="sum" totalsRowDxfId="36" dataCellStyle="Importo"/>
    <tableColumn id="10" xr3:uid="{00000000-0010-0000-0000-00000A000000}" name="Set" totalsRowFunction="sum" totalsRowDxfId="35" dataCellStyle="Importo"/>
    <tableColumn id="11" xr3:uid="{00000000-0010-0000-0000-00000B000000}" name="Ott" totalsRowFunction="sum" totalsRowDxfId="34" dataCellStyle="Importo"/>
    <tableColumn id="12" xr3:uid="{00000000-0010-0000-0000-00000C000000}" name="Nov" totalsRowFunction="sum" totalsRowDxfId="33" dataCellStyle="Importo"/>
    <tableColumn id="13" xr3:uid="{00000000-0010-0000-0000-00000D000000}" name="Dic" totalsRowFunction="sum" totalsRowDxfId="32" dataCellStyle="Importo"/>
    <tableColumn id="15" xr3:uid="{00000000-0010-0000-0000-00000F000000}" name="Anno" totalsRowFunction="sum" totalsRowDxfId="31">
      <calculatedColumnFormula>SUM(Entrate[[#This Row],[Gen]:[Dic]])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Immettere le entrate da varie origini per ogni mese in questa tabella. Le entrate annue vengono calcolate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Spese" displayName="Spese" ref="B3:P12" totalsRowCount="1" headerRowDxfId="30" headerRowBorderDxfId="29">
  <autoFilter ref="B3:P11" xr:uid="{00000000-0009-0000-0100-000001000000}"/>
  <tableColumns count="15">
    <tableColumn id="15" xr3:uid="{00000000-0010-0000-0100-00000F000000}" name="Categoria" totalsRowLabel="Totale" dataDxfId="28" totalsRowDxfId="27"/>
    <tableColumn id="1" xr3:uid="{00000000-0010-0000-0100-000001000000}" name="Sottocategoria" dataDxfId="13"/>
    <tableColumn id="2" xr3:uid="{00000000-0010-0000-0100-000002000000}" name="Gen" totalsRowFunction="sum" dataDxfId="12" totalsRowDxfId="26" dataCellStyle="Importo"/>
    <tableColumn id="3" xr3:uid="{00000000-0010-0000-0100-000003000000}" name="Feb" totalsRowFunction="sum" dataDxfId="11" totalsRowDxfId="25"/>
    <tableColumn id="4" xr3:uid="{00000000-0010-0000-0100-000004000000}" name="Mar" totalsRowFunction="sum" dataDxfId="10" totalsRowDxfId="24"/>
    <tableColumn id="5" xr3:uid="{00000000-0010-0000-0100-000005000000}" name="Aprile" totalsRowFunction="sum" dataDxfId="9" totalsRowDxfId="23"/>
    <tableColumn id="6" xr3:uid="{00000000-0010-0000-0100-000006000000}" name="Maggio" totalsRowFunction="sum" dataDxfId="8" totalsRowDxfId="22"/>
    <tableColumn id="7" xr3:uid="{00000000-0010-0000-0100-000007000000}" name="Giugno" totalsRowFunction="sum" dataDxfId="7" totalsRowDxfId="21"/>
    <tableColumn id="8" xr3:uid="{00000000-0010-0000-0100-000008000000}" name="Lug" totalsRowFunction="sum" dataDxfId="6" totalsRowDxfId="20"/>
    <tableColumn id="9" xr3:uid="{00000000-0010-0000-0100-000009000000}" name="Ago" totalsRowFunction="sum" dataDxfId="5" totalsRowDxfId="19"/>
    <tableColumn id="10" xr3:uid="{00000000-0010-0000-0100-00000A000000}" name="Set" totalsRowFunction="sum" dataDxfId="4" totalsRowDxfId="18"/>
    <tableColumn id="11" xr3:uid="{00000000-0010-0000-0100-00000B000000}" name="Ott" totalsRowFunction="sum" dataDxfId="3" totalsRowDxfId="17"/>
    <tableColumn id="12" xr3:uid="{00000000-0010-0000-0100-00000C000000}" name="Nov" totalsRowFunction="sum" dataDxfId="2" totalsRowDxfId="16"/>
    <tableColumn id="13" xr3:uid="{00000000-0010-0000-0100-00000D000000}" name="Dic" totalsRowFunction="sum" dataDxfId="1" totalsRowDxfId="15"/>
    <tableColumn id="14" xr3:uid="{00000000-0010-0000-0100-00000E000000}" name="Anno" totalsRowFunction="sum" dataDxfId="0" totalsRowDxfId="14"/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Immettere le spese di ogni mese e categoria in questa tabella. Le spese annuali vengono calcolate automaticamente"/>
    </ext>
  </extLst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5.42578125" style="5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1" t="s">
        <v>0</v>
      </c>
      <c r="C1" s="2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5" customHeight="1" thickBot="1" x14ac:dyDescent="0.3">
      <c r="B2" s="6"/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19</v>
      </c>
      <c r="N2" s="3" t="s">
        <v>20</v>
      </c>
      <c r="O2" s="3" t="s">
        <v>21</v>
      </c>
    </row>
    <row r="3" spans="2:15" ht="30" customHeight="1" thickBot="1" x14ac:dyDescent="0.3">
      <c r="B3" s="4" t="s">
        <v>1</v>
      </c>
      <c r="C3" s="9">
        <f>Spese[[#Totals],[Gen]]</f>
        <v>0</v>
      </c>
      <c r="D3" s="9">
        <f>Spese[[#Totals],[Feb]]</f>
        <v>0</v>
      </c>
      <c r="E3" s="9">
        <f>Spese[[#Totals],[Mar]]</f>
        <v>0</v>
      </c>
      <c r="F3" s="9">
        <f>Spese[[#Totals],[Aprile]]</f>
        <v>0</v>
      </c>
      <c r="G3" s="9">
        <f>Spese[[#Totals],[Maggio]]</f>
        <v>0</v>
      </c>
      <c r="H3" s="9">
        <f>Spese[[#Totals],[Giugno]]</f>
        <v>0</v>
      </c>
      <c r="I3" s="9">
        <f>Spese[[#Totals],[Lug]]</f>
        <v>0</v>
      </c>
      <c r="J3" s="9">
        <f>Spese[[#Totals],[Ago]]</f>
        <v>0</v>
      </c>
      <c r="K3" s="9">
        <f>Spese[[#Totals],[Set]]</f>
        <v>0</v>
      </c>
      <c r="L3" s="9">
        <f>Spese[[#Totals],[Ott]]</f>
        <v>0</v>
      </c>
      <c r="M3" s="9">
        <f>Spese[[#Totals],[Nov]]</f>
        <v>0</v>
      </c>
      <c r="N3" s="9">
        <f>Spese[[#Totals],[Dic]]</f>
        <v>0</v>
      </c>
      <c r="O3" s="2">
        <f>SUM(C3:N3)</f>
        <v>0</v>
      </c>
    </row>
    <row r="4" spans="2:15" ht="30" customHeight="1" thickBot="1" x14ac:dyDescent="0.3">
      <c r="B4" s="5" t="s">
        <v>2</v>
      </c>
      <c r="C4" s="10">
        <f>SUM(Entrate[[#Totals],[Gen]]-C3)</f>
        <v>0</v>
      </c>
      <c r="D4" s="10">
        <f>SUM(Entrate[[#Totals],[Feb]]-D3)</f>
        <v>0</v>
      </c>
      <c r="E4" s="10">
        <f>SUM(Entrate[[#Totals],[Marzo]]-E3)</f>
        <v>0</v>
      </c>
      <c r="F4" s="10">
        <f>SUM(Entrate[[#Totals],[Aprile]]-F3)</f>
        <v>0</v>
      </c>
      <c r="G4" s="10">
        <f>SUM(Entrate[[#Totals],[Mag]]-G3)</f>
        <v>0</v>
      </c>
      <c r="H4" s="10">
        <f>SUM(Entrate[[#Totals],[Giugno]]-H3)</f>
        <v>0</v>
      </c>
      <c r="I4" s="10">
        <f>SUM(Entrate[[#Totals],[Luglio]]-I3)</f>
        <v>0</v>
      </c>
      <c r="J4" s="10">
        <f>SUM(Entrate[[#Totals],[Ago]]-J3)</f>
        <v>0</v>
      </c>
      <c r="K4" s="10">
        <f>SUM(Entrate[[#Totals],[Set]]-K3)</f>
        <v>0</v>
      </c>
      <c r="L4" s="10">
        <f>SUM(Entrate[[#Totals],[Ott]]-L3)</f>
        <v>0</v>
      </c>
      <c r="M4" s="10">
        <f>SUM(Entrate[[#Totals],[Nov]]-M3)</f>
        <v>0</v>
      </c>
      <c r="N4" s="10">
        <f>SUM(Entrate[[#Totals],[Dic]]-N3)</f>
        <v>0</v>
      </c>
      <c r="O4" s="10">
        <f>SUM(C4:N4)</f>
        <v>0</v>
      </c>
    </row>
    <row r="5" spans="2:15" ht="30" customHeight="1" thickBot="1" x14ac:dyDescent="0.3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30" customHeight="1" thickBot="1" x14ac:dyDescent="0.3">
      <c r="B6" s="13" t="s">
        <v>4</v>
      </c>
      <c r="C6" s="17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3" t="s">
        <v>19</v>
      </c>
      <c r="N6" s="13" t="s">
        <v>20</v>
      </c>
      <c r="O6" s="13" t="s">
        <v>21</v>
      </c>
    </row>
    <row r="7" spans="2:15" ht="30" customHeight="1" thickBot="1" x14ac:dyDescent="0.3">
      <c r="B7" s="5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>
        <f>SUM(Entrate[[#This Row],[Gen]:[Dic]])</f>
        <v>0</v>
      </c>
    </row>
    <row r="8" spans="2:15" ht="30" customHeight="1" thickBot="1" x14ac:dyDescent="0.3">
      <c r="B8" s="5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">
        <f>SUM(Entrate[[#This Row],[Gen]:[Dic]])</f>
        <v>0</v>
      </c>
    </row>
    <row r="9" spans="2:15" ht="30" customHeight="1" thickBot="1" x14ac:dyDescent="0.3">
      <c r="B9" s="5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">
        <f>SUM(Entrate[[#This Row],[Gen]:[Dic]])</f>
        <v>0</v>
      </c>
    </row>
    <row r="10" spans="2:15" ht="30" customHeight="1" thickBot="1" x14ac:dyDescent="0.3">
      <c r="B10" t="s">
        <v>8</v>
      </c>
      <c r="C10" s="18">
        <f>SUBTOTAL(109,Entrate[Gen])</f>
        <v>0</v>
      </c>
      <c r="D10" s="18">
        <f>SUBTOTAL(109,Entrate[Feb])</f>
        <v>0</v>
      </c>
      <c r="E10" s="18">
        <f>SUBTOTAL(109,Entrate[Marzo])</f>
        <v>0</v>
      </c>
      <c r="F10" s="18">
        <f>SUBTOTAL(109,Entrate[Aprile])</f>
        <v>0</v>
      </c>
      <c r="G10" s="18">
        <f>SUBTOTAL(109,Entrate[Mag])</f>
        <v>0</v>
      </c>
      <c r="H10" s="18">
        <f>SUBTOTAL(109,Entrate[Giugno])</f>
        <v>0</v>
      </c>
      <c r="I10" s="18">
        <f>SUBTOTAL(109,Entrate[Luglio])</f>
        <v>0</v>
      </c>
      <c r="J10" s="18">
        <f>SUBTOTAL(109,Entrate[Ago])</f>
        <v>0</v>
      </c>
      <c r="K10" s="18">
        <f>SUBTOTAL(109,Entrate[Set])</f>
        <v>0</v>
      </c>
      <c r="L10" s="18">
        <f>SUBTOTAL(109,Entrate[Ott])</f>
        <v>0</v>
      </c>
      <c r="M10" s="18">
        <f>SUBTOTAL(109,Entrate[Nov])</f>
        <v>0</v>
      </c>
      <c r="N10" s="18">
        <f>SUBTOTAL(109,Entrate[Dic])</f>
        <v>0</v>
      </c>
      <c r="O10" s="19">
        <f>SUBTOTAL(109,Entrate[Anno])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Il titolo del foglio di lavoro si trova in questa cella" sqref="B1:C1" xr:uid="{00000000-0002-0000-0000-000000000000}"/>
    <dataValidation allowBlank="1" showInputMessage="1" showErrorMessage="1" prompt="I mesi si trovano nelle celle a destra. Spese totali e carenza di cassa o surplus vengono calcolati automaticamente nelle celle da C3 a O4 sottostanti" sqref="B2" xr:uid="{00000000-0002-0000-0000-000001000000}"/>
    <dataValidation allowBlank="1" showInputMessage="1" showErrorMessage="1" prompt="Le spese totali vengono calcolate automaticamente nelle celle a destra" sqref="B3" xr:uid="{00000000-0002-0000-0000-000002000000}"/>
    <dataValidation allowBlank="1" showInputMessage="1" showErrorMessage="1" prompt="Carenza di cassa o surplus vengono calcolati automaticamente nelle celle a destra con icone di aggiornamento appropriate" sqref="B4" xr:uid="{00000000-0002-0000-0000-000003000000}"/>
    <dataValidation allowBlank="1" showInputMessage="1" showErrorMessage="1" prompt="Immettere i dettagli delle entrate nella tabella sottostante" sqref="B5" xr:uid="{00000000-0002-0000-0000-000004000000}"/>
    <dataValidation allowBlank="1" showInputMessage="1" showErrorMessage="1" prompt="Creare un Budget personale di base in questa cartella di lavoro. Le spese mensili e annuali totali vengono aggiornate automaticamente in questo foglio di lavoro. Immettere i dettagli nella tabella Entrate" sqref="A1" xr:uid="{00000000-0002-0000-0000-000005000000}"/>
    <dataValidation allowBlank="1" showInputMessage="1" showErrorMessage="1" prompt="Immettere la categoria in questa colonna sotto questa intestazione. Usare i filtri delle intestazioni per trovare voci specifiche" sqref="B6" xr:uid="{00000000-0002-0000-0000-000006000000}"/>
    <dataValidation allowBlank="1" showInputMessage="1" showErrorMessage="1" prompt="Le entrate annuali vengono calcolate automaticamente in questa colonna sotto questa intestazione" sqref="O6" xr:uid="{00000000-0002-0000-0000-000007000000}"/>
    <dataValidation allowBlank="1" showInputMessage="1" showErrorMessage="1" prompt="Immettere le entrate per il mese in corso in questa colonna sotto questa intestazione" sqref="C6:N6" xr:uid="{00000000-0002-0000-0000-000008000000}"/>
  </dataValidations>
  <printOptions horizontalCentered="1"/>
  <pageMargins left="0.5" right="0.5" top="0.75" bottom="0.75" header="0.5" footer="0.5"/>
  <pageSetup paperSize="9" scale="71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3" width="21.7109375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2" t="s">
        <v>0</v>
      </c>
      <c r="C1" s="22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6" ht="30" customHeight="1" thickBot="1" x14ac:dyDescent="0.3">
      <c r="B2" s="8" t="s">
        <v>22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30" customHeight="1" thickBot="1" x14ac:dyDescent="0.3">
      <c r="B3" s="13" t="s">
        <v>4</v>
      </c>
      <c r="C3" s="13" t="s">
        <v>31</v>
      </c>
      <c r="D3" s="17" t="s">
        <v>9</v>
      </c>
      <c r="E3" s="13" t="s">
        <v>10</v>
      </c>
      <c r="F3" s="13" t="s">
        <v>40</v>
      </c>
      <c r="G3" s="13" t="s">
        <v>12</v>
      </c>
      <c r="H3" s="13" t="s">
        <v>41</v>
      </c>
      <c r="I3" s="13" t="s">
        <v>14</v>
      </c>
      <c r="J3" s="13" t="s">
        <v>42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</row>
    <row r="4" spans="2:16" ht="30" customHeight="1" x14ac:dyDescent="0.25">
      <c r="B4" s="14" t="s">
        <v>23</v>
      </c>
      <c r="C4" s="11" t="s">
        <v>32</v>
      </c>
      <c r="D4" s="23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4">
        <f>SUM(Spese!$D4:$O4)</f>
        <v>0</v>
      </c>
    </row>
    <row r="5" spans="2:16" ht="30" customHeight="1" x14ac:dyDescent="0.25">
      <c r="B5" s="15" t="s">
        <v>24</v>
      </c>
      <c r="C5" s="11" t="s">
        <v>33</v>
      </c>
      <c r="D5" s="2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4">
        <f>SUM(Spese!$D5:$O5)</f>
        <v>0</v>
      </c>
    </row>
    <row r="6" spans="2:16" ht="30" customHeight="1" x14ac:dyDescent="0.25">
      <c r="B6" s="16" t="s">
        <v>25</v>
      </c>
      <c r="C6" s="11" t="s">
        <v>34</v>
      </c>
      <c r="D6" s="2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4">
        <f>SUM(Spese!$D6:$O6)</f>
        <v>0</v>
      </c>
    </row>
    <row r="7" spans="2:16" ht="30" customHeight="1" x14ac:dyDescent="0.25">
      <c r="B7" s="15" t="s">
        <v>26</v>
      </c>
      <c r="C7" s="11" t="s">
        <v>35</v>
      </c>
      <c r="D7" s="2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4">
        <f>SUM(Spese!$D7:$O7)</f>
        <v>0</v>
      </c>
    </row>
    <row r="8" spans="2:16" ht="30" customHeight="1" x14ac:dyDescent="0.25">
      <c r="B8" s="16" t="s">
        <v>27</v>
      </c>
      <c r="C8" s="11" t="s">
        <v>36</v>
      </c>
      <c r="D8" s="23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4">
        <f>SUM(Spese!$D8:$O8)</f>
        <v>0</v>
      </c>
    </row>
    <row r="9" spans="2:16" ht="30" customHeight="1" x14ac:dyDescent="0.25">
      <c r="B9" s="15" t="s">
        <v>28</v>
      </c>
      <c r="C9" s="11" t="s">
        <v>37</v>
      </c>
      <c r="D9" s="23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4">
        <f>SUM(Spese!$D9:$O9)</f>
        <v>0</v>
      </c>
    </row>
    <row r="10" spans="2:16" ht="30" customHeight="1" x14ac:dyDescent="0.25">
      <c r="B10" s="16" t="s">
        <v>29</v>
      </c>
      <c r="C10" s="11" t="s">
        <v>38</v>
      </c>
      <c r="D10" s="2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4">
        <f>SUM(Spese!$D10:$O10)</f>
        <v>0</v>
      </c>
    </row>
    <row r="11" spans="2:16" ht="30" customHeight="1" x14ac:dyDescent="0.25">
      <c r="B11" s="15" t="s">
        <v>30</v>
      </c>
      <c r="C11" s="5" t="s">
        <v>39</v>
      </c>
      <c r="D11" s="23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4">
        <f>SUM(Spese!$D11:$O11)</f>
        <v>0</v>
      </c>
    </row>
    <row r="12" spans="2:16" ht="30" customHeight="1" x14ac:dyDescent="0.25">
      <c r="B12" s="12" t="s">
        <v>8</v>
      </c>
      <c r="D12" s="25">
        <f>SUBTOTAL(109,Spese[Gen])</f>
        <v>0</v>
      </c>
      <c r="E12" s="25">
        <f>SUBTOTAL(109,Spese[Feb])</f>
        <v>0</v>
      </c>
      <c r="F12" s="25">
        <f>SUBTOTAL(109,Spese[Mar])</f>
        <v>0</v>
      </c>
      <c r="G12" s="25">
        <f>SUBTOTAL(109,Spese[Aprile])</f>
        <v>0</v>
      </c>
      <c r="H12" s="25">
        <f>SUBTOTAL(109,Spese[Maggio])</f>
        <v>0</v>
      </c>
      <c r="I12" s="25">
        <f>SUBTOTAL(109,Spese[Giugno])</f>
        <v>0</v>
      </c>
      <c r="J12" s="25">
        <f>SUBTOTAL(109,Spese[Lug])</f>
        <v>0</v>
      </c>
      <c r="K12" s="25">
        <f>SUBTOTAL(109,Spese[Ago])</f>
        <v>0</v>
      </c>
      <c r="L12" s="25">
        <f>SUBTOTAL(109,Spese[Set])</f>
        <v>0</v>
      </c>
      <c r="M12" s="25">
        <f>SUBTOTAL(109,Spese[Ott])</f>
        <v>0</v>
      </c>
      <c r="N12" s="25">
        <f>SUBTOTAL(109,Spese[Nov])</f>
        <v>0</v>
      </c>
      <c r="O12" s="25">
        <f>SUBTOTAL(109,Spese[Dic])</f>
        <v>0</v>
      </c>
      <c r="P12" s="25">
        <f>SUBTOTAL(109,Spese[Anno])</f>
        <v>0</v>
      </c>
    </row>
  </sheetData>
  <mergeCells count="1">
    <mergeCell ref="B1:C1"/>
  </mergeCells>
  <dataValidations count="8">
    <dataValidation allowBlank="1" showInputMessage="1" showErrorMessage="1" prompt="Il titolo del foglio di lavoro si trova in questa cella" sqref="B1:C1" xr:uid="{00000000-0002-0000-0100-000000000000}"/>
    <dataValidation allowBlank="1" showInputMessage="1" showErrorMessage="1" prompt="Immettere le spese nella tabella sottostante" sqref="B2" xr:uid="{00000000-0002-0000-0100-000001000000}"/>
    <dataValidation allowBlank="1" showInputMessage="1" showErrorMessage="1" prompt="Immettere la sottocategoria in questa colonna sotto questa intestazione" sqref="C3" xr:uid="{00000000-0002-0000-0100-000002000000}"/>
    <dataValidation allowBlank="1" showInputMessage="1" showErrorMessage="1" prompt="Immettere le spese per il mese in corso in questa colonna sotto questa intestazione" sqref="D3:O3" xr:uid="{00000000-0002-0000-0100-000003000000}"/>
    <dataValidation allowBlank="1" showInputMessage="1" showErrorMessage="1" prompt="Le spese annuali vengono calcolate automaticamente in questa colonna sotto questa intestazione." sqref="P3" xr:uid="{00000000-0002-0000-0100-000004000000}"/>
    <dataValidation allowBlank="1" showInputMessage="1" showErrorMessage="1" prompt="Immettere le spese mensili nella tabella Spese in questo foglio di lavoro. Le spese annuali vengono calcolate automaticamente" sqref="A1" xr:uid="{00000000-0002-0000-0100-000005000000}"/>
    <dataValidation type="list" errorStyle="warning" allowBlank="1" showInputMessage="1" showErrorMessage="1" error="Selezionare la categoria dall’elenco. Selezionare ANNULLA, quindi premere ALT+freccia GIÙ per visualizzare le opzioni e poi freccia GIÙ e INVIO per effettuare una selezione" sqref="B4:B11" xr:uid="{00000000-0002-0000-0100-000006000000}">
      <formula1>"Casa,Attività quotidiane,Trasporti,Svago,Salute,Vacanze,Tempo libero,Quote/abbonamento,Personale,Obblighi finanziari,Pagamenti vari"</formula1>
    </dataValidation>
    <dataValidation allowBlank="1" showInputMessage="1" showErrorMessage="1" prompt="Selezionare la categoria in questa colonna sotto questa intestazione. Premere ALT+freccia GIÙ per aprire l'elenco a discesa, quindi INVIO per effettuare una selezione" sqref="B3" xr:uid="{00000000-0002-0000-0100-000007000000}"/>
  </dataValidations>
  <printOptions horizontalCentered="1"/>
  <pageMargins left="0.5" right="0.5" top="0.75" bottom="0.75" header="0.5" footer="0.5"/>
  <pageSetup paperSize="9" scale="65" fitToHeight="0" orientation="landscape" horizontalDpi="200" verticalDpi="200" r:id="rId1"/>
  <headerFooter differentFirst="1" alignWithMargins="0">
    <oddFooter>Page &amp;P of &amp;N</oddFooter>
  </headerFooter>
  <ignoredErrors>
    <ignoredError sqref="P4:P1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Riepilogo</vt:lpstr>
      <vt:lpstr>Spese</vt:lpstr>
      <vt:lpstr>RowTitleRegion1..O4</vt:lpstr>
      <vt:lpstr>Riepilogo!Titoli_stampa</vt:lpstr>
      <vt:lpstr>Spese!Titoli_stampa</vt:lpstr>
      <vt:lpstr>Titolo1</vt:lpstr>
      <vt:lpstr>Titolo2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2018-02-27T11:11:33Z</cp:lastPrinted>
  <dcterms:created xsi:type="dcterms:W3CDTF">2018-02-27T04:55:40Z</dcterms:created>
  <dcterms:modified xsi:type="dcterms:W3CDTF">2018-09-18T09:20:41Z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