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it-IT/"/>
    </mc:Choice>
  </mc:AlternateContent>
  <xr:revisionPtr revIDLastSave="0" documentId="13_ncr:3_{802489FE-8E53-475D-BFBC-F38CEFF34AFD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Uscite" sheetId="1" r:id="rId1"/>
    <sheet name="Ricavi" sheetId="2" r:id="rId2"/>
    <sheet name="Riepilogo" sheetId="3" r:id="rId3"/>
  </sheets>
  <definedNames>
    <definedName name="_xlnm.Print_Area" localSheetId="1">Ricavi!$B$1:$G$36</definedName>
    <definedName name="_xlnm.Print_Area" localSheetId="2">Riepilogo!$B$1:$G$33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H14" i="1"/>
  <c r="I27" i="1" l="1"/>
  <c r="I22" i="1"/>
  <c r="I14" i="1"/>
  <c r="E35" i="1"/>
  <c r="E28" i="1"/>
  <c r="E14" i="1"/>
  <c r="H27" i="1"/>
  <c r="H22" i="1"/>
  <c r="D35" i="1"/>
  <c r="D28" i="1"/>
  <c r="D22" i="1"/>
  <c r="E22" i="1"/>
  <c r="F11" i="2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4" i="2"/>
  <c r="G35" i="2"/>
  <c r="G36" i="2" l="1"/>
  <c r="I7" i="1"/>
  <c r="G8" i="3" s="1"/>
  <c r="G21" i="2"/>
  <c r="F28" i="2"/>
  <c r="G28" i="2"/>
  <c r="G14" i="2"/>
  <c r="F36" i="2"/>
  <c r="H7" i="1"/>
  <c r="F8" i="3" s="1"/>
  <c r="F21" i="2"/>
  <c r="F14" i="2"/>
  <c r="F7" i="2" l="1"/>
  <c r="F7" i="3" s="1"/>
  <c r="G7" i="2"/>
  <c r="G7" i="3" s="1"/>
  <c r="G9" i="3" s="1"/>
  <c r="F9" i="3"/>
</calcChain>
</file>

<file path=xl/sharedStrings.xml><?xml version="1.0" encoding="utf-8"?>
<sst xmlns="http://schemas.openxmlformats.org/spreadsheetml/2006/main" count="105" uniqueCount="58">
  <si>
    <t>Budget evento per 
[Nome evento]</t>
  </si>
  <si>
    <t>Totale spese</t>
  </si>
  <si>
    <t>Sito</t>
  </si>
  <si>
    <t>Spese per sala e hall</t>
  </si>
  <si>
    <t>Personale del sito</t>
  </si>
  <si>
    <t>Apparecchiature</t>
  </si>
  <si>
    <t>Tavoli e sedie</t>
  </si>
  <si>
    <t>Totale</t>
  </si>
  <si>
    <t>Decorazioni</t>
  </si>
  <si>
    <t>Fiori</t>
  </si>
  <si>
    <t>Candele</t>
  </si>
  <si>
    <t>Illuminazione</t>
  </si>
  <si>
    <t>Palloncini</t>
  </si>
  <si>
    <t>Forniture carta</t>
  </si>
  <si>
    <t>Pubblicità</t>
  </si>
  <si>
    <t>Grafica</t>
  </si>
  <si>
    <t>Fotocopie/stampa</t>
  </si>
  <si>
    <t>Affrancatura</t>
  </si>
  <si>
    <t>Varie</t>
  </si>
  <si>
    <t>Telefono</t>
  </si>
  <si>
    <t>Trasporti</t>
  </si>
  <si>
    <t>Cancelleria</t>
  </si>
  <si>
    <t>Servizi fax</t>
  </si>
  <si>
    <t>Stimate</t>
  </si>
  <si>
    <t>Effettive</t>
  </si>
  <si>
    <t>Rinfresco</t>
  </si>
  <si>
    <t>Cibo</t>
  </si>
  <si>
    <t>Bevande</t>
  </si>
  <si>
    <t>Biancheria da tavola</t>
  </si>
  <si>
    <t>Personale e mance</t>
  </si>
  <si>
    <t>Programma</t>
  </si>
  <si>
    <t>Musicisti</t>
  </si>
  <si>
    <t>Relatori</t>
  </si>
  <si>
    <t>Viaggio</t>
  </si>
  <si>
    <t>Hotel</t>
  </si>
  <si>
    <t>Altro</t>
  </si>
  <si>
    <t>Premi</t>
  </si>
  <si>
    <t>Nastri/targhe/coppe</t>
  </si>
  <si>
    <t>Regali</t>
  </si>
  <si>
    <t xml:space="preserve"> Uscite</t>
  </si>
  <si>
    <t>Totale entrate</t>
  </si>
  <si>
    <t>Ingressi</t>
  </si>
  <si>
    <t>Annunci in programma</t>
  </si>
  <si>
    <t>Espositori/fornitori</t>
  </si>
  <si>
    <t>Vendita di articoli</t>
  </si>
  <si>
    <t>Adulti</t>
  </si>
  <si>
    <t>Bambini</t>
  </si>
  <si>
    <t>Copertine</t>
  </si>
  <si>
    <t>Mezze pagine</t>
  </si>
  <si>
    <t>Quarti di pagina</t>
  </si>
  <si>
    <t>Stand grandi</t>
  </si>
  <si>
    <t>Stand medi</t>
  </si>
  <si>
    <t>Stand piccoli</t>
  </si>
  <si>
    <t>Articolo</t>
  </si>
  <si>
    <t>Totale uscite</t>
  </si>
  <si>
    <t>Totale profitto (o perdita)</t>
  </si>
  <si>
    <t>Riepilogo profitti-perdite</t>
  </si>
  <si>
    <t>Ricavi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</si>
</sst>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&quot;€&quot;\ #,##0.00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</numFmts>
  <fonts count="35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17" fillId="0" borderId="0">
      <alignment horizontal="right" vertical="center"/>
    </xf>
    <xf numFmtId="0" fontId="8" fillId="5" borderId="0">
      <alignment horizontal="center" vertical="center"/>
    </xf>
    <xf numFmtId="166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11" fillId="0" borderId="0">
      <alignment horizontal="left" vertical="center"/>
    </xf>
    <xf numFmtId="166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8" applyNumberFormat="0" applyAlignment="0" applyProtection="0"/>
    <xf numFmtId="0" fontId="27" fillId="12" borderId="9" applyNumberFormat="0" applyAlignment="0" applyProtection="0"/>
    <xf numFmtId="0" fontId="28" fillId="12" borderId="8" applyNumberFormat="0" applyAlignment="0" applyProtection="0"/>
    <xf numFmtId="0" fontId="29" fillId="0" borderId="10" applyNumberFormat="0" applyFill="0" applyAlignment="0" applyProtection="0"/>
    <xf numFmtId="0" fontId="30" fillId="13" borderId="11" applyNumberFormat="0" applyAlignment="0" applyProtection="0"/>
    <xf numFmtId="0" fontId="31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05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/>
    </xf>
    <xf numFmtId="166" fontId="16" fillId="0" borderId="0" xfId="3">
      <alignment vertical="center"/>
    </xf>
    <xf numFmtId="0" fontId="7" fillId="3" borderId="0" xfId="5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7" fillId="3" borderId="0" xfId="11" applyNumberFormat="1" applyFont="1" applyFill="1" applyAlignment="1">
      <alignment horizontal="right" vertical="center"/>
    </xf>
    <xf numFmtId="0" fontId="7" fillId="3" borderId="0" xfId="5" applyBorder="1">
      <alignment horizontal="left" vertical="center"/>
    </xf>
    <xf numFmtId="0" fontId="7" fillId="3" borderId="0" xfId="5" applyFill="1" applyBorder="1">
      <alignment horizontal="left" vertical="center"/>
    </xf>
    <xf numFmtId="0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17" fillId="0" borderId="0" xfId="1" applyFill="1">
      <alignment horizontal="right" vertical="center"/>
    </xf>
    <xf numFmtId="0" fontId="3" fillId="5" borderId="0" xfId="0" applyFont="1" applyFill="1" applyBorder="1"/>
    <xf numFmtId="0" fontId="3" fillId="3" borderId="0" xfId="0" applyFont="1" applyFill="1" applyBorder="1"/>
    <xf numFmtId="0" fontId="12" fillId="5" borderId="0" xfId="0" applyFont="1" applyFill="1" applyBorder="1"/>
    <xf numFmtId="0" fontId="8" fillId="3" borderId="0" xfId="2" applyFill="1" applyBorder="1" applyAlignment="1">
      <alignment horizontal="left" vertical="center"/>
    </xf>
    <xf numFmtId="0" fontId="17" fillId="3" borderId="0" xfId="1" applyFill="1" applyBorder="1" applyAlignment="1">
      <alignment horizontal="right" vertical="center" wrapText="1"/>
    </xf>
    <xf numFmtId="0" fontId="17" fillId="3" borderId="0" xfId="1" applyFill="1" applyBorder="1">
      <alignment horizontal="right" vertical="center"/>
    </xf>
    <xf numFmtId="0" fontId="0" fillId="3" borderId="0" xfId="0" applyFill="1"/>
    <xf numFmtId="0" fontId="0" fillId="0" borderId="0" xfId="0" applyFill="1" applyBorder="1"/>
    <xf numFmtId="0" fontId="11" fillId="0" borderId="0" xfId="9" applyFill="1" applyBorder="1">
      <alignment horizontal="left" vertical="center"/>
    </xf>
    <xf numFmtId="166" fontId="16" fillId="0" borderId="0" xfId="10" applyFill="1" applyBorder="1">
      <alignment vertical="center"/>
    </xf>
    <xf numFmtId="0" fontId="12" fillId="0" borderId="0" xfId="0" applyFont="1" applyFill="1" applyBorder="1"/>
    <xf numFmtId="0" fontId="0" fillId="0" borderId="0" xfId="0" applyFill="1"/>
    <xf numFmtId="0" fontId="13" fillId="7" borderId="0" xfId="1" applyFont="1" applyFill="1" applyBorder="1">
      <alignment horizontal="right" vertical="center"/>
    </xf>
    <xf numFmtId="0" fontId="17" fillId="6" borderId="0" xfId="1" applyFill="1" applyBorder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1">
      <alignment horizontal="left" vertical="center"/>
    </xf>
    <xf numFmtId="0" fontId="8" fillId="0" borderId="0" xfId="2" applyFill="1" applyBorder="1" applyAlignment="1">
      <alignment horizontal="left" vertical="center"/>
    </xf>
    <xf numFmtId="0" fontId="17" fillId="0" borderId="0" xfId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11" applyBorder="1">
      <alignment horizontal="left" vertical="center"/>
    </xf>
    <xf numFmtId="0" fontId="7" fillId="3" borderId="0" xfId="11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8" fillId="6" borderId="0" xfId="2" applyFill="1" applyBorder="1" applyAlignment="1">
      <alignment horizontal="left" vertical="center"/>
    </xf>
    <xf numFmtId="0" fontId="3" fillId="0" borderId="3" xfId="0" applyFont="1" applyFill="1" applyBorder="1"/>
    <xf numFmtId="0" fontId="0" fillId="0" borderId="3" xfId="0" applyFill="1" applyBorder="1"/>
    <xf numFmtId="0" fontId="18" fillId="0" borderId="4" xfId="2" applyFont="1" applyFill="1" applyBorder="1" applyAlignment="1">
      <alignment vertical="center"/>
    </xf>
    <xf numFmtId="166" fontId="15" fillId="4" borderId="0" xfId="13" applyFill="1">
      <alignment horizontal="right" vertical="center"/>
    </xf>
    <xf numFmtId="166" fontId="15" fillId="0" borderId="2" xfId="13" applyBorder="1">
      <alignment horizontal="right" vertical="center"/>
    </xf>
    <xf numFmtId="0" fontId="17" fillId="0" borderId="4" xfId="1" applyFill="1" applyBorder="1" applyAlignment="1">
      <alignment horizontal="right"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9" fillId="0" borderId="0" xfId="4">
      <alignment horizontal="right" vertical="center"/>
    </xf>
    <xf numFmtId="0" fontId="11" fillId="0" borderId="0" xfId="9">
      <alignment horizontal="left" vertical="center"/>
    </xf>
    <xf numFmtId="166" fontId="16" fillId="0" borderId="0" xfId="10">
      <alignment vertical="center"/>
    </xf>
    <xf numFmtId="0" fontId="9" fillId="0" borderId="3" xfId="4" applyBorder="1" applyAlignment="1">
      <alignment horizontal="left" vertical="center"/>
    </xf>
    <xf numFmtId="0" fontId="9" fillId="0" borderId="0" xfId="16">
      <alignment horizontal="left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Fill="1" applyBorder="1"/>
    <xf numFmtId="166" fontId="16" fillId="0" borderId="0" xfId="3" applyAlignment="1">
      <alignment horizontal="right" vertical="center"/>
    </xf>
    <xf numFmtId="0" fontId="15" fillId="4" borderId="0" xfId="13" applyNumberFormat="1" applyFill="1" applyAlignment="1">
      <alignment horizontal="left" vertical="center"/>
    </xf>
    <xf numFmtId="0" fontId="16" fillId="4" borderId="0" xfId="3" applyNumberFormat="1" applyFill="1">
      <alignment vertical="center"/>
    </xf>
    <xf numFmtId="0" fontId="15" fillId="0" borderId="2" xfId="13" applyNumberFormat="1" applyBorder="1" applyAlignment="1">
      <alignment horizontal="left" vertical="center"/>
    </xf>
    <xf numFmtId="0" fontId="16" fillId="0" borderId="2" xfId="3" applyNumberFormat="1" applyBorder="1">
      <alignment vertical="center"/>
    </xf>
    <xf numFmtId="0" fontId="16" fillId="0" borderId="0" xfId="3" applyNumberFormat="1">
      <alignment vertical="center"/>
    </xf>
    <xf numFmtId="0" fontId="6" fillId="0" borderId="0" xfId="6" applyNumberFormat="1" applyBorder="1">
      <alignment horizontal="right" vertical="center"/>
    </xf>
    <xf numFmtId="0" fontId="7" fillId="3" borderId="0" xfId="11" applyNumberFormat="1" applyFont="1" applyFill="1" applyBorder="1" applyAlignment="1">
      <alignment horizontal="right" vertical="center"/>
    </xf>
    <xf numFmtId="0" fontId="7" fillId="3" borderId="0" xfId="11" applyNumberFormat="1" applyFont="1" applyFill="1" applyBorder="1" applyAlignment="1">
      <alignment horizontal="right" vertical="center"/>
    </xf>
    <xf numFmtId="0" fontId="16" fillId="0" borderId="0" xfId="3" applyNumberFormat="1" applyBorder="1">
      <alignment vertical="center"/>
    </xf>
    <xf numFmtId="0" fontId="16" fillId="0" borderId="0" xfId="3" applyNumberFormat="1" applyAlignment="1">
      <alignment horizontal="left" vertical="center"/>
    </xf>
    <xf numFmtId="0" fontId="7" fillId="3" borderId="0" xfId="11" applyNumberFormat="1" applyFont="1" applyFill="1" applyAlignment="1">
      <alignment horizontal="left" vertical="center"/>
    </xf>
    <xf numFmtId="0" fontId="7" fillId="3" borderId="0" xfId="11" applyNumberFormat="1" applyFont="1" applyFill="1" applyBorder="1" applyAlignment="1">
      <alignment horizontal="left" vertical="center"/>
    </xf>
    <xf numFmtId="0" fontId="10" fillId="4" borderId="0" xfId="12" applyNumberFormat="1" applyFill="1" applyBorder="1" applyAlignment="1">
      <alignment horizontal="right"/>
    </xf>
    <xf numFmtId="0" fontId="10" fillId="0" borderId="0" xfId="12" applyNumberFormat="1" applyBorder="1" applyAlignment="1">
      <alignment horizontal="right"/>
    </xf>
    <xf numFmtId="0" fontId="10" fillId="4" borderId="2" xfId="12" applyNumberFormat="1" applyFill="1" applyBorder="1" applyAlignment="1">
      <alignment horizontal="right"/>
    </xf>
    <xf numFmtId="0" fontId="10" fillId="4" borderId="0" xfId="12" applyNumberFormat="1" applyFill="1" applyAlignment="1">
      <alignment horizontal="right"/>
    </xf>
    <xf numFmtId="0" fontId="10" fillId="0" borderId="0" xfId="12" applyNumberFormat="1" applyAlignment="1">
      <alignment horizontal="right"/>
    </xf>
    <xf numFmtId="0" fontId="10" fillId="0" borderId="2" xfId="12" applyNumberFormat="1" applyBorder="1" applyAlignment="1">
      <alignment horizontal="right"/>
    </xf>
    <xf numFmtId="166" fontId="0" fillId="4" borderId="0" xfId="0" applyNumberFormat="1" applyFont="1" applyFill="1" applyBorder="1" applyAlignment="1">
      <alignment vertical="center"/>
    </xf>
    <xf numFmtId="166" fontId="0" fillId="4" borderId="0" xfId="0" applyNumberForma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6" fontId="0" fillId="4" borderId="0" xfId="0" applyNumberForma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166" fontId="0" fillId="4" borderId="2" xfId="0" applyNumberFormat="1" applyFill="1" applyBorder="1" applyAlignment="1">
      <alignment horizontal="right" vertical="center"/>
    </xf>
    <xf numFmtId="0" fontId="7" fillId="3" borderId="0" xfId="5" applyFont="1" applyFill="1" applyBorder="1">
      <alignment horizontal="left" vertical="center"/>
    </xf>
    <xf numFmtId="0" fontId="0" fillId="0" borderId="2" xfId="0" applyFill="1" applyBorder="1" applyAlignment="1">
      <alignment horizontal="right"/>
    </xf>
    <xf numFmtId="166" fontId="10" fillId="4" borderId="0" xfId="12" applyNumberFormat="1" applyFill="1" applyAlignment="1">
      <alignment horizontal="left"/>
    </xf>
    <xf numFmtId="166" fontId="10" fillId="4" borderId="0" xfId="12" applyNumberFormat="1" applyFill="1" applyAlignment="1">
      <alignment horizontal="right"/>
    </xf>
    <xf numFmtId="166" fontId="10" fillId="0" borderId="0" xfId="12" applyNumberFormat="1" applyAlignment="1">
      <alignment horizontal="left"/>
    </xf>
    <xf numFmtId="166" fontId="10" fillId="0" borderId="0" xfId="12" applyNumberFormat="1" applyAlignment="1">
      <alignment horizontal="right"/>
    </xf>
    <xf numFmtId="166" fontId="10" fillId="4" borderId="2" xfId="12" applyNumberFormat="1" applyFill="1" applyBorder="1" applyAlignment="1">
      <alignment horizontal="left"/>
    </xf>
    <xf numFmtId="166" fontId="10" fillId="4" borderId="2" xfId="12" applyNumberFormat="1" applyFill="1" applyBorder="1" applyAlignment="1">
      <alignment horizontal="right"/>
    </xf>
    <xf numFmtId="166" fontId="10" fillId="0" borderId="2" xfId="12" applyNumberFormat="1" applyFill="1" applyBorder="1" applyAlignment="1">
      <alignment horizontal="left"/>
    </xf>
    <xf numFmtId="166" fontId="10" fillId="0" borderId="2" xfId="12" applyNumberFormat="1" applyBorder="1" applyAlignment="1">
      <alignment horizontal="right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8" fillId="5" borderId="4" xfId="2" applyBorder="1" applyAlignment="1">
      <alignment horizontal="center" vertical="center"/>
    </xf>
    <xf numFmtId="0" fontId="17" fillId="3" borderId="0" xfId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7" fillId="3" borderId="3" xfId="1" applyFill="1" applyBorder="1" applyAlignment="1">
      <alignment horizontal="center" vertical="center" wrapText="1"/>
    </xf>
  </cellXfs>
  <cellStyles count="63">
    <cellStyle name="20% - Colore 1" xfId="40" builtinId="30" customBuiltin="1"/>
    <cellStyle name="20% - Colore 2" xfId="44" builtinId="34" customBuiltin="1"/>
    <cellStyle name="20% - Colore 3" xfId="48" builtinId="38" customBuiltin="1"/>
    <cellStyle name="20% - Colore 4" xfId="52" builtinId="42" customBuiltin="1"/>
    <cellStyle name="20% - Colore 5" xfId="56" builtinId="46" customBuiltin="1"/>
    <cellStyle name="20% - Colore 6" xfId="60" builtinId="50" customBuiltin="1"/>
    <cellStyle name="40% - Colore 1" xfId="41" builtinId="31" customBuiltin="1"/>
    <cellStyle name="40% - Colore 2" xfId="45" builtinId="35" customBuiltin="1"/>
    <cellStyle name="40% - Colore 3" xfId="49" builtinId="39" customBuiltin="1"/>
    <cellStyle name="40% - Colore 4" xfId="53" builtinId="43" customBuiltin="1"/>
    <cellStyle name="40% - Colore 5" xfId="57" builtinId="47" customBuiltin="1"/>
    <cellStyle name="40% - Colore 6" xfId="61" builtinId="51" customBuiltin="1"/>
    <cellStyle name="60% - Colore 1" xfId="42" builtinId="32" customBuiltin="1"/>
    <cellStyle name="60% - Colore 2" xfId="46" builtinId="36" customBuiltin="1"/>
    <cellStyle name="60% - Colore 3" xfId="50" builtinId="40" customBuiltin="1"/>
    <cellStyle name="60% - Colore 4" xfId="54" builtinId="44" customBuiltin="1"/>
    <cellStyle name="60% - Colore 5" xfId="58" builtinId="48" customBuiltin="1"/>
    <cellStyle name="60% - Colore 6" xfId="62" builtinId="52" customBuiltin="1"/>
    <cellStyle name="Calcolo" xfId="32" builtinId="22" customBuiltin="1"/>
    <cellStyle name="Cella collegata" xfId="33" builtinId="24" customBuiltin="1"/>
    <cellStyle name="Cella da controllare" xfId="34" builtinId="23" customBuiltin="1"/>
    <cellStyle name="Cella titolo" xfId="1" xr:uid="{00000000-0005-0000-0000-000009000000}"/>
    <cellStyle name="Colore 1" xfId="39" builtinId="29" customBuiltin="1"/>
    <cellStyle name="Colore 2" xfId="43" builtinId="33" customBuiltin="1"/>
    <cellStyle name="Colore 3" xfId="47" builtinId="37" customBuiltin="1"/>
    <cellStyle name="Colore 4" xfId="51" builtinId="41" customBuiltin="1"/>
    <cellStyle name="Colore 5" xfId="55" builtinId="45" customBuiltin="1"/>
    <cellStyle name="Colore 6" xfId="59" builtinId="49" customBuiltin="1"/>
    <cellStyle name="Input" xfId="30" builtinId="20" customBuiltin="1"/>
    <cellStyle name="Intestazione tabella" xfId="5" xr:uid="{00000000-0005-0000-0000-000007000000}"/>
    <cellStyle name="Migliaia" xfId="17" builtinId="3" customBuiltin="1"/>
    <cellStyle name="Migliaia [0]" xfId="18" builtinId="6" customBuiltin="1"/>
    <cellStyle name="Neutrale" xfId="29" builtinId="28" customBuiltin="1"/>
    <cellStyle name="Normale" xfId="0" builtinId="0" customBuiltin="1"/>
    <cellStyle name="Normale 2" xfId="12" xr:uid="{00000000-0005-0000-0000-000002000000}"/>
    <cellStyle name="Nota" xfId="36" builtinId="10" customBuiltin="1"/>
    <cellStyle name="Output" xfId="31" builtinId="21" customBuiltin="1"/>
    <cellStyle name="Percentuale" xfId="21" builtinId="5" customBuiltin="1"/>
    <cellStyle name="Prima striscia riga" xfId="7" xr:uid="{00000000-0005-0000-0000-000000000000}"/>
    <cellStyle name="Seconda striscia riga" xfId="8" xr:uid="{00000000-0005-0000-0000-000003000000}"/>
    <cellStyle name="Sottotitolo" xfId="2" xr:uid="{00000000-0005-0000-0000-000004000000}"/>
    <cellStyle name="Tabella - Intestazione 2" xfId="11" xr:uid="{00000000-0005-0000-0000-000005000000}"/>
    <cellStyle name="Tabella - Totale" xfId="6" xr:uid="{00000000-0005-0000-0000-000006000000}"/>
    <cellStyle name="Testo avviso" xfId="35" builtinId="11" customBuiltin="1"/>
    <cellStyle name="Testo descrittivo" xfId="37" builtinId="53" customBuiltin="1"/>
    <cellStyle name="Titolo" xfId="22" builtinId="15" customBuiltin="1"/>
    <cellStyle name="Titolo 1" xfId="23" builtinId="16" customBuiltin="1"/>
    <cellStyle name="Titolo 2" xfId="24" builtinId="17" customBuiltin="1"/>
    <cellStyle name="Titolo 3" xfId="25" builtinId="18" customBuiltin="1"/>
    <cellStyle name="Titolo 4" xfId="26" builtinId="19" customBuiltin="1"/>
    <cellStyle name="Totale" xfId="38" builtinId="25" customBuiltin="1"/>
    <cellStyle name="Totale - Intestazione" xfId="3" xr:uid="{00000000-0005-0000-0000-00000A000000}"/>
    <cellStyle name="Totale - Intestazione 2" xfId="10" xr:uid="{00000000-0005-0000-0000-00000B000000}"/>
    <cellStyle name="Totale - Intestazione 3" xfId="14" xr:uid="{00000000-0005-0000-0000-00000C000000}"/>
    <cellStyle name="Totale - Titoli intestazione" xfId="4" xr:uid="{00000000-0005-0000-0000-00000D000000}"/>
    <cellStyle name="Totale - Titoli intestazione 2" xfId="9" xr:uid="{00000000-0005-0000-0000-00000E000000}"/>
    <cellStyle name="Totale - Titoli intestazione 3" xfId="13" xr:uid="{00000000-0005-0000-0000-00000F000000}"/>
    <cellStyle name="Totale - Titoli intestazione 3 2" xfId="15" xr:uid="{00000000-0005-0000-0000-000010000000}"/>
    <cellStyle name="Totale - Titoli intestazione 4" xfId="16" xr:uid="{00000000-0005-0000-0000-000011000000}"/>
    <cellStyle name="Valore non valido" xfId="28" builtinId="27" customBuiltin="1"/>
    <cellStyle name="Valore valido" xfId="27" builtinId="26" customBuiltin="1"/>
    <cellStyle name="Valuta" xfId="19" builtinId="4" customBuiltin="1"/>
    <cellStyle name="Valuta [0]" xfId="20" builtinId="7" customBuiltin="1"/>
  </cellStyles>
  <dxfs count="39">
    <dxf>
      <numFmt numFmtId="0" formatCode="General"/>
    </dxf>
    <dxf>
      <numFmt numFmtId="166" formatCode="&quot;€&quot;\ #,##0.00"/>
    </dxf>
    <dxf>
      <numFmt numFmtId="166" formatCode="&quot;€&quot;\ #,##0.00"/>
    </dxf>
    <dxf>
      <numFmt numFmtId="0" formatCode="General"/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numFmt numFmtId="166" formatCode="&quot;€&quot;\ #,##0.00"/>
    </dxf>
    <dxf>
      <numFmt numFmtId="166" formatCode="&quot;€&quot;\ #,##0.00"/>
    </dxf>
    <dxf>
      <numFmt numFmtId="0" formatCode="General"/>
    </dxf>
    <dxf>
      <numFmt numFmtId="169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9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&quot;€&quot;\ #,##0.00"/>
    </dxf>
    <dxf>
      <numFmt numFmtId="166" formatCode="&quot;€&quot;\ #,##0.00"/>
    </dxf>
    <dxf>
      <numFmt numFmtId="169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69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6" formatCode="&quot;€&quot;\ #,##0.00"/>
    </dxf>
    <dxf>
      <numFmt numFmtId="166" formatCode="&quot;€&quot;\ #,##0.00"/>
    </dxf>
    <dxf>
      <numFmt numFmtId="0" formatCode="General"/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numFmt numFmtId="166" formatCode="&quot;€&quot;\ #,##0.00"/>
    </dxf>
    <dxf>
      <numFmt numFmtId="166" formatCode="&quot;€&quot;\ #,##0.00"/>
    </dxf>
    <dxf>
      <numFmt numFmtId="0" formatCode="General"/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alignment horizontal="general" vertical="center" textRotation="0" wrapText="0" indent="0" justifyLastLine="0" shrinkToFit="0" readingOrder="0"/>
    </dxf>
    <dxf>
      <numFmt numFmtId="166" formatCode="&quot;€&quot;\ #,##0.00"/>
    </dxf>
    <dxf>
      <numFmt numFmtId="166" formatCode="&quot;€&quot;\ #,##0.00"/>
    </dxf>
    <dxf>
      <numFmt numFmtId="0" formatCode="General"/>
      <border diagonalUp="0" diagonalDown="0" outline="0">
        <left/>
        <right/>
        <top/>
        <bottom/>
      </border>
    </dxf>
    <dxf>
      <numFmt numFmtId="169" formatCode="\$#,##0.00"/>
      <alignment horizontal="general" vertical="center" textRotation="0" wrapText="0" indent="0" justifyLastLine="0" shrinkToFit="0" readingOrder="0"/>
    </dxf>
    <dxf>
      <numFmt numFmtId="169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6" formatCode="&quot;€&quot;\ #,##0.00"/>
    </dxf>
    <dxf>
      <numFmt numFmtId="166" formatCode="&quot;€&quot;\ #,##0.00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9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Stile tabella 1" pivot="0" count="4" xr9:uid="{00000000-0011-0000-FFFF-FFFF00000000}">
      <tableStyleElement type="wholeTable" dxfId="38"/>
      <tableStyleElement type="headerRow" dxfId="37"/>
      <tableStyleElement type="totalRow" dxfId="36"/>
      <tableStyleElement type="firstRowStripe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Riepilogo!$B$7</c:f>
              <c:strCache>
                <c:ptCount val="1"/>
                <c:pt idx="0">
                  <c:v>Totale entrate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Riepilogo!$F$6:$G$6</c:f>
              <c:strCache>
                <c:ptCount val="2"/>
                <c:pt idx="0">
                  <c:v>Stimate</c:v>
                </c:pt>
                <c:pt idx="1">
                  <c:v>Effettive</c:v>
                </c:pt>
              </c:strCache>
            </c:strRef>
          </c:cat>
          <c:val>
            <c:numRef>
              <c:f>Riepilogo!$F$7:$G$7</c:f>
              <c:numCache>
                <c:formatCode>"€"\ 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Riepilogo!$B$8</c:f>
              <c:strCache>
                <c:ptCount val="1"/>
                <c:pt idx="0">
                  <c:v>Totale uscite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Riepilogo!$F$6:$G$6</c:f>
              <c:strCache>
                <c:ptCount val="2"/>
                <c:pt idx="0">
                  <c:v>Stimate</c:v>
                </c:pt>
                <c:pt idx="1">
                  <c:v>Effettive</c:v>
                </c:pt>
              </c:strCache>
            </c:strRef>
          </c:cat>
          <c:val>
            <c:numRef>
              <c:f>Riepilogo!$F$8:$G$8</c:f>
              <c:numCache>
                <c:formatCode>"€"\ #,##0.00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宋体"/>
              <a:cs typeface="宋体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256055</xdr:colOff>
      <xdr:row>9</xdr:row>
      <xdr:rowOff>193404</xdr:rowOff>
    </xdr:from>
    <xdr:to>
      <xdr:col>6</xdr:col>
      <xdr:colOff>2381250</xdr:colOff>
      <xdr:row>41</xdr:row>
      <xdr:rowOff>80405</xdr:rowOff>
    </xdr:to>
    <xdr:graphicFrame macro="">
      <xdr:nvGraphicFramePr>
        <xdr:cNvPr id="5" name="Grafico 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9:E14" totalsRowCount="1" headerRowDxfId="34" dataDxfId="33">
  <autoFilter ref="C9:E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ito" totalsRowLabel="Totale" totalsRowDxfId="32" totalsRowCellStyle="Totale - Intestazione"/>
    <tableColumn id="2" xr3:uid="{00000000-0010-0000-0000-000002000000}" name="Stimate" totalsRowFunction="sum" dataDxfId="31" totalsRowCellStyle="Totale - Intestazione"/>
    <tableColumn id="3" xr3:uid="{00000000-0010-0000-0000-000003000000}" name="Effettive" totalsRowFunction="sum" dataDxfId="30" totalsRowCellStyle="Totale - Intestazion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2" displayName="Tabella2" ref="C16:E22" totalsRowCount="1" headerRowDxfId="29" dataDxfId="28">
  <autoFilter ref="C16:E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ecorazioni" totalsRowLabel="Totale" totalsRowDxfId="27" totalsRowCellStyle="Totale - Intestazione"/>
    <tableColumn id="2" xr3:uid="{00000000-0010-0000-0100-000002000000}" name="Stimate" totalsRowFunction="sum" dataDxfId="26" totalsRowCellStyle="Totale - Intestazione"/>
    <tableColumn id="3" xr3:uid="{00000000-0010-0000-0100-000003000000}" name="Effettive" totalsRowFunction="sum" dataDxfId="25" totalsRowCellStyle="Totale - Intestazion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a3" displayName="Tabella3" ref="C24:E28" totalsRowCount="1" headerRowDxfId="24" dataDxfId="23">
  <autoFilter ref="C24:E27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Pubblicità" totalsRowLabel="Totale" totalsRowDxfId="22"/>
    <tableColumn id="2" xr3:uid="{00000000-0010-0000-0200-000002000000}" name="Stimate" totalsRowFunction="sum" dataDxfId="21"/>
    <tableColumn id="3" xr3:uid="{00000000-0010-0000-0200-000003000000}" name="Effettive" totalsRowFunction="sum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a4" displayName="Tabella4" ref="C30:E35" totalsRowCount="1" headerRowDxfId="19" dataDxfId="18">
  <autoFilter ref="C30:E3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Varie" totalsRowLabel="Totale" totalsRowDxfId="17"/>
    <tableColumn id="2" xr3:uid="{00000000-0010-0000-0300-000002000000}" name="Stimate" totalsRowFunction="sum" dataDxfId="16"/>
    <tableColumn id="3" xr3:uid="{00000000-0010-0000-0300-000003000000}" name="Effettive" totalsRowFunction="sum" dataDxfId="1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a5" displayName="Tabella5" ref="G9:I14" totalsRowCount="1" headerRowDxfId="14" dataDxfId="13">
  <autoFilter ref="G9:I13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Rinfresco" totalsRowLabel="Totale" totalsRowDxfId="0" totalsRowCellStyle="Totale - Intestazione"/>
    <tableColumn id="2" xr3:uid="{00000000-0010-0000-0400-000002000000}" name="Stimate" totalsRowFunction="sum" dataDxfId="12" totalsRowCellStyle="Totale - Intestazione"/>
    <tableColumn id="3" xr3:uid="{00000000-0010-0000-0400-000003000000}" name="Effettive" totalsRowFunction="sum" dataDxfId="11" totalsRowCellStyle="Totale - Intestazion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la6" displayName="Tabella6" ref="G16:I22" totalsRowCount="1" headerRowDxfId="10" dataDxfId="9">
  <autoFilter ref="G16:I2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ma" totalsRowLabel="Totale" totalsRowDxfId="8"/>
    <tableColumn id="2" xr3:uid="{00000000-0010-0000-0500-000002000000}" name="Stimate" totalsRowFunction="sum" dataDxfId="7"/>
    <tableColumn id="3" xr3:uid="{00000000-0010-0000-0500-000003000000}" name="Effettive" totalsRowFunction="sum" dataDxfId="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la7" displayName="Tabella7" ref="G24:I27" totalsRowCount="1" headerRowDxfId="5" dataDxfId="4">
  <autoFilter ref="G24:I26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Premi" totalsRowLabel="Totale" totalsRowDxfId="3"/>
    <tableColumn id="2" xr3:uid="{00000000-0010-0000-0600-000002000000}" name="Stimate" totalsRowFunction="sum" dataDxfId="2"/>
    <tableColumn id="3" xr3:uid="{00000000-0010-0000-0600-000003000000}" name="Effettive" totalsRowFunction="sum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0"/>
  <sheetViews>
    <sheetView showGridLines="0" tabSelected="1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2" style="1" customWidth="1"/>
    <col min="3" max="3" width="21.21875" style="1" customWidth="1"/>
    <col min="4" max="5" width="11.6640625" style="1" customWidth="1"/>
    <col min="6" max="6" width="7" style="1" customWidth="1"/>
    <col min="7" max="7" width="23.5546875" style="1" bestFit="1" customWidth="1"/>
    <col min="8" max="9" width="11.6640625" style="1" customWidth="1"/>
    <col min="10" max="16384" width="8.88671875" style="1"/>
  </cols>
  <sheetData>
    <row r="1" spans="2:18" ht="12.75" customHeight="1" x14ac:dyDescent="0.3">
      <c r="B1" s="18"/>
      <c r="C1" s="20"/>
      <c r="D1" s="44"/>
      <c r="E1" s="31"/>
      <c r="F1" s="30"/>
      <c r="G1" s="100"/>
      <c r="H1" s="100"/>
      <c r="I1" s="100"/>
      <c r="J1"/>
      <c r="K1"/>
      <c r="L1"/>
      <c r="M1"/>
      <c r="N1"/>
      <c r="O1"/>
      <c r="P1"/>
      <c r="Q1"/>
      <c r="R1"/>
    </row>
    <row r="2" spans="2:18" ht="9.75" customHeight="1" x14ac:dyDescent="0.3">
      <c r="B2" s="19"/>
      <c r="C2" s="19"/>
      <c r="D2" s="21"/>
      <c r="E2" s="22"/>
      <c r="F2" s="23"/>
      <c r="G2" s="99"/>
      <c r="H2" s="99"/>
      <c r="I2" s="42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102" t="s">
        <v>0</v>
      </c>
      <c r="C3" s="102"/>
      <c r="D3" s="102"/>
      <c r="E3" s="102"/>
      <c r="F3" s="102"/>
      <c r="G3" s="102"/>
      <c r="H3" s="102"/>
      <c r="I3" s="102"/>
      <c r="J3"/>
      <c r="K3"/>
      <c r="L3"/>
      <c r="M3"/>
      <c r="N3"/>
      <c r="O3"/>
      <c r="P3"/>
      <c r="Q3"/>
      <c r="R3"/>
    </row>
    <row r="4" spans="2:18" ht="42" customHeight="1" x14ac:dyDescent="0.3">
      <c r="B4" s="28"/>
      <c r="C4" s="34"/>
      <c r="D4" s="50"/>
      <c r="E4" s="51"/>
      <c r="F4" s="52"/>
      <c r="G4" s="52"/>
      <c r="H4" s="101" t="s">
        <v>39</v>
      </c>
      <c r="I4" s="101"/>
      <c r="J4"/>
      <c r="K4"/>
      <c r="L4"/>
      <c r="M4"/>
      <c r="N4"/>
      <c r="O4"/>
      <c r="P4"/>
      <c r="Q4"/>
    </row>
    <row r="5" spans="2:18" ht="51.75" customHeight="1" x14ac:dyDescent="0.3">
      <c r="C5" s="17"/>
      <c r="D5" s="17"/>
      <c r="F5" s="25"/>
      <c r="G5" s="25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32"/>
      <c r="D6" s="45"/>
      <c r="E6" s="45"/>
      <c r="F6" s="46"/>
      <c r="G6" s="46"/>
      <c r="H6" s="32" t="s">
        <v>23</v>
      </c>
      <c r="I6" s="32" t="s">
        <v>24</v>
      </c>
      <c r="J6"/>
      <c r="K6"/>
      <c r="L6"/>
      <c r="M6"/>
      <c r="N6"/>
      <c r="O6"/>
      <c r="P6"/>
      <c r="Q6"/>
    </row>
    <row r="7" spans="2:18" s="3" customFormat="1" ht="22.5" customHeight="1" x14ac:dyDescent="0.3">
      <c r="C7" s="26" t="s">
        <v>1</v>
      </c>
      <c r="F7" s="25"/>
      <c r="G7" s="25"/>
      <c r="H7" s="27">
        <f>SUM(D14,D22,D28,D35,H14,H22,H27)</f>
        <v>1145</v>
      </c>
      <c r="I7" s="27">
        <f>SUM(E14,E22,E28,E35,I14,I22,I27)</f>
        <v>395</v>
      </c>
      <c r="J7"/>
      <c r="K7"/>
      <c r="L7"/>
      <c r="M7"/>
      <c r="N7"/>
      <c r="O7"/>
      <c r="P7"/>
      <c r="Q7"/>
    </row>
    <row r="8" spans="2:18" ht="26.25" customHeight="1" x14ac:dyDescent="0.3">
      <c r="F8" s="25"/>
      <c r="G8" s="25"/>
      <c r="H8"/>
      <c r="I8"/>
      <c r="J8"/>
      <c r="K8"/>
      <c r="L8"/>
      <c r="M8"/>
      <c r="N8"/>
      <c r="O8"/>
      <c r="P8"/>
      <c r="Q8"/>
    </row>
    <row r="9" spans="2:18" ht="20.100000000000001" customHeight="1" x14ac:dyDescent="0.3">
      <c r="C9" s="5" t="s">
        <v>2</v>
      </c>
      <c r="D9" s="67" t="s">
        <v>23</v>
      </c>
      <c r="E9" s="67" t="s">
        <v>24</v>
      </c>
      <c r="F9"/>
      <c r="G9" s="5" t="s">
        <v>25</v>
      </c>
      <c r="H9" s="8" t="s">
        <v>23</v>
      </c>
      <c r="I9" s="8" t="s">
        <v>24</v>
      </c>
      <c r="J9"/>
      <c r="K9"/>
      <c r="L9"/>
      <c r="M9"/>
      <c r="N9"/>
      <c r="O9"/>
      <c r="P9"/>
      <c r="Q9"/>
    </row>
    <row r="10" spans="2:18" ht="17.25" x14ac:dyDescent="0.3">
      <c r="C10" s="11" t="s">
        <v>3</v>
      </c>
      <c r="D10" s="79">
        <v>500</v>
      </c>
      <c r="E10" s="79">
        <v>250</v>
      </c>
      <c r="F10"/>
      <c r="G10" s="13" t="s">
        <v>26</v>
      </c>
      <c r="H10" s="80"/>
      <c r="I10" s="80"/>
      <c r="J10"/>
      <c r="K10"/>
      <c r="L10"/>
      <c r="M10"/>
      <c r="N10"/>
      <c r="O10"/>
      <c r="P10"/>
      <c r="Q10"/>
    </row>
    <row r="11" spans="2:18" ht="17.25" x14ac:dyDescent="0.3">
      <c r="C11" s="12" t="s">
        <v>4</v>
      </c>
      <c r="D11" s="81">
        <v>400</v>
      </c>
      <c r="E11" s="81">
        <v>50</v>
      </c>
      <c r="F11"/>
      <c r="G11" s="14" t="s">
        <v>27</v>
      </c>
      <c r="H11" s="82"/>
      <c r="I11" s="82"/>
      <c r="J11"/>
      <c r="K11"/>
      <c r="L11"/>
      <c r="M11"/>
      <c r="N11"/>
      <c r="O11"/>
      <c r="P11"/>
      <c r="Q11"/>
    </row>
    <row r="12" spans="2:18" ht="17.25" x14ac:dyDescent="0.3">
      <c r="C12" s="11" t="s">
        <v>5</v>
      </c>
      <c r="D12" s="79"/>
      <c r="E12" s="79"/>
      <c r="F12"/>
      <c r="G12" s="13" t="s">
        <v>28</v>
      </c>
      <c r="H12" s="80"/>
      <c r="I12" s="80"/>
      <c r="J12"/>
      <c r="K12"/>
      <c r="L12"/>
      <c r="M12"/>
      <c r="N12"/>
      <c r="O12"/>
      <c r="P12"/>
      <c r="Q12"/>
    </row>
    <row r="13" spans="2:18" ht="17.25" x14ac:dyDescent="0.3">
      <c r="C13" s="41" t="s">
        <v>6</v>
      </c>
      <c r="D13" s="83"/>
      <c r="E13" s="83"/>
      <c r="F13"/>
      <c r="G13" s="16" t="s">
        <v>29</v>
      </c>
      <c r="H13" s="84"/>
      <c r="I13" s="84"/>
      <c r="J13"/>
      <c r="K13"/>
      <c r="L13"/>
      <c r="M13"/>
      <c r="N13"/>
      <c r="O13"/>
      <c r="P13"/>
      <c r="Q13"/>
    </row>
    <row r="14" spans="2:18" ht="17.25" x14ac:dyDescent="0.3">
      <c r="C14" s="65" t="s">
        <v>7</v>
      </c>
      <c r="D14" s="4">
        <f>SUBTOTAL(109,Tabella1[Stimate])</f>
        <v>900</v>
      </c>
      <c r="E14" s="4">
        <f>SUBTOTAL(109,Tabella1[Effettive])</f>
        <v>300</v>
      </c>
      <c r="F14"/>
      <c r="G14" s="65" t="s">
        <v>7</v>
      </c>
      <c r="H14" s="4">
        <f>SUBTOTAL(109,Tabella5[Stimate])</f>
        <v>0</v>
      </c>
      <c r="I14" s="4">
        <f>SUBTOTAL(109,Tabella5[Effettive])</f>
        <v>0</v>
      </c>
      <c r="J14"/>
      <c r="K14"/>
      <c r="L14"/>
      <c r="M14"/>
      <c r="N14"/>
      <c r="O14"/>
      <c r="P14"/>
      <c r="Q14"/>
    </row>
    <row r="15" spans="2:18" ht="30" customHeight="1" x14ac:dyDescent="0.3">
      <c r="C15" s="58"/>
      <c r="D15" s="58"/>
      <c r="E15" s="58"/>
      <c r="F15"/>
      <c r="G15"/>
      <c r="H15"/>
      <c r="I15"/>
      <c r="J15"/>
      <c r="K15"/>
      <c r="L15"/>
      <c r="M15"/>
      <c r="N15"/>
      <c r="O15"/>
      <c r="P15"/>
      <c r="Q15"/>
    </row>
    <row r="16" spans="2:18" ht="20.100000000000001" customHeight="1" x14ac:dyDescent="0.3">
      <c r="C16" s="10" t="s">
        <v>8</v>
      </c>
      <c r="D16" s="68" t="s">
        <v>23</v>
      </c>
      <c r="E16" s="68" t="s">
        <v>24</v>
      </c>
      <c r="F16"/>
      <c r="G16" s="89" t="s">
        <v>30</v>
      </c>
      <c r="H16" s="67" t="s">
        <v>23</v>
      </c>
      <c r="I16" s="67" t="s">
        <v>24</v>
      </c>
      <c r="J16"/>
      <c r="K16"/>
      <c r="L16"/>
      <c r="M16"/>
      <c r="N16"/>
      <c r="O16"/>
      <c r="P16"/>
      <c r="Q16"/>
    </row>
    <row r="17" spans="3:17" ht="17.25" x14ac:dyDescent="0.3">
      <c r="C17" s="13" t="s">
        <v>9</v>
      </c>
      <c r="D17" s="80">
        <v>200</v>
      </c>
      <c r="E17" s="80">
        <v>50</v>
      </c>
      <c r="F17"/>
      <c r="G17" s="13" t="s">
        <v>31</v>
      </c>
      <c r="H17" s="80"/>
      <c r="I17" s="80"/>
      <c r="J17"/>
      <c r="K17"/>
      <c r="L17"/>
      <c r="M17"/>
      <c r="N17"/>
      <c r="O17"/>
      <c r="P17"/>
      <c r="Q17"/>
    </row>
    <row r="18" spans="3:17" ht="17.25" x14ac:dyDescent="0.3">
      <c r="C18" s="14" t="s">
        <v>10</v>
      </c>
      <c r="D18" s="82"/>
      <c r="E18" s="82"/>
      <c r="F18"/>
      <c r="G18" s="14" t="s">
        <v>32</v>
      </c>
      <c r="H18" s="82"/>
      <c r="I18" s="82"/>
      <c r="J18"/>
      <c r="K18"/>
      <c r="L18"/>
      <c r="M18"/>
      <c r="N18"/>
      <c r="O18"/>
      <c r="P18"/>
      <c r="Q18"/>
    </row>
    <row r="19" spans="3:17" ht="17.25" x14ac:dyDescent="0.3">
      <c r="C19" s="13" t="s">
        <v>11</v>
      </c>
      <c r="D19" s="80"/>
      <c r="E19" s="80"/>
      <c r="F19"/>
      <c r="G19" s="13" t="s">
        <v>33</v>
      </c>
      <c r="H19" s="80"/>
      <c r="I19" s="80"/>
      <c r="J19"/>
      <c r="K19"/>
      <c r="L19"/>
      <c r="M19"/>
      <c r="N19"/>
      <c r="O19"/>
      <c r="P19"/>
      <c r="Q19"/>
    </row>
    <row r="20" spans="3:17" ht="17.25" x14ac:dyDescent="0.3">
      <c r="C20" s="14" t="s">
        <v>12</v>
      </c>
      <c r="D20" s="82"/>
      <c r="E20" s="82"/>
      <c r="F20"/>
      <c r="G20" s="14" t="s">
        <v>34</v>
      </c>
      <c r="H20" s="82"/>
      <c r="I20" s="82"/>
      <c r="J20"/>
      <c r="K20"/>
      <c r="L20"/>
      <c r="M20"/>
      <c r="N20"/>
      <c r="O20"/>
      <c r="P20"/>
      <c r="Q20"/>
    </row>
    <row r="21" spans="3:17" ht="17.25" x14ac:dyDescent="0.3">
      <c r="C21" s="15" t="s">
        <v>13</v>
      </c>
      <c r="D21" s="85"/>
      <c r="E21" s="85"/>
      <c r="F21"/>
      <c r="G21" s="15" t="s">
        <v>35</v>
      </c>
      <c r="H21" s="85"/>
      <c r="I21" s="85"/>
      <c r="J21"/>
      <c r="K21"/>
      <c r="L21"/>
      <c r="M21"/>
      <c r="N21"/>
      <c r="O21"/>
      <c r="P21"/>
      <c r="Q21"/>
    </row>
    <row r="22" spans="3:17" ht="17.25" x14ac:dyDescent="0.3">
      <c r="C22" s="69" t="s">
        <v>7</v>
      </c>
      <c r="D22" s="4">
        <f>SUBTOTAL(109,Tabella2[Stimate])</f>
        <v>200</v>
      </c>
      <c r="E22" s="4">
        <f>SUBTOTAL(109,Tabella2[Effettive])</f>
        <v>50</v>
      </c>
      <c r="F22"/>
      <c r="G22" s="65" t="s">
        <v>7</v>
      </c>
      <c r="H22" s="4">
        <f>SUBTOTAL(109,Tabella6[Stimate])</f>
        <v>0</v>
      </c>
      <c r="I22" s="4">
        <f>SUBTOTAL(109,Tabella6[Effettive])</f>
        <v>0</v>
      </c>
      <c r="J22"/>
      <c r="K22"/>
      <c r="L22"/>
      <c r="M22"/>
      <c r="N22"/>
      <c r="O22"/>
      <c r="P22"/>
      <c r="Q22"/>
    </row>
    <row r="23" spans="3:17" ht="30" customHeight="1" x14ac:dyDescent="0.3">
      <c r="C23" s="58"/>
      <c r="D23" s="58"/>
      <c r="E23" s="58"/>
      <c r="F23"/>
      <c r="G23"/>
      <c r="H23"/>
      <c r="I23"/>
      <c r="J23"/>
      <c r="K23"/>
      <c r="L23"/>
      <c r="M23"/>
      <c r="N23"/>
      <c r="O23"/>
      <c r="P23"/>
      <c r="Q23"/>
    </row>
    <row r="24" spans="3:17" ht="20.100000000000001" customHeight="1" x14ac:dyDescent="0.3">
      <c r="C24" s="9" t="s">
        <v>14</v>
      </c>
      <c r="D24" s="38" t="s">
        <v>23</v>
      </c>
      <c r="E24" s="38" t="s">
        <v>24</v>
      </c>
      <c r="F24"/>
      <c r="G24" s="9" t="s">
        <v>36</v>
      </c>
      <c r="H24" s="38" t="s">
        <v>23</v>
      </c>
      <c r="I24" s="38" t="s">
        <v>24</v>
      </c>
      <c r="J24"/>
      <c r="K24"/>
      <c r="L24"/>
      <c r="M24"/>
      <c r="N24"/>
      <c r="O24"/>
      <c r="P24"/>
      <c r="Q24"/>
    </row>
    <row r="25" spans="3:17" ht="17.25" x14ac:dyDescent="0.3">
      <c r="C25" s="13" t="s">
        <v>15</v>
      </c>
      <c r="D25" s="86">
        <v>45</v>
      </c>
      <c r="E25" s="80">
        <v>45</v>
      </c>
      <c r="F25"/>
      <c r="G25" s="13" t="s">
        <v>37</v>
      </c>
      <c r="H25" s="80"/>
      <c r="I25" s="80"/>
      <c r="J25"/>
      <c r="K25"/>
      <c r="L25"/>
      <c r="M25"/>
      <c r="N25"/>
      <c r="O25"/>
      <c r="P25"/>
      <c r="Q25"/>
    </row>
    <row r="26" spans="3:17" ht="17.25" x14ac:dyDescent="0.3">
      <c r="C26" s="14" t="s">
        <v>16</v>
      </c>
      <c r="D26" s="87"/>
      <c r="E26" s="82"/>
      <c r="G26" s="16" t="s">
        <v>38</v>
      </c>
      <c r="H26" s="84"/>
      <c r="I26" s="84"/>
      <c r="J26"/>
      <c r="K26"/>
      <c r="L26"/>
      <c r="M26"/>
      <c r="N26"/>
      <c r="O26"/>
      <c r="P26"/>
      <c r="Q26"/>
    </row>
    <row r="27" spans="3:17" ht="17.25" x14ac:dyDescent="0.25">
      <c r="C27" s="15" t="s">
        <v>17</v>
      </c>
      <c r="D27" s="88"/>
      <c r="E27" s="85"/>
      <c r="G27" s="65" t="s">
        <v>7</v>
      </c>
      <c r="H27" s="4">
        <f>SUBTOTAL(109,Tabella7[Stimate])</f>
        <v>0</v>
      </c>
      <c r="I27" s="4">
        <f>SUBTOTAL(109,Tabella7[Effettive])</f>
        <v>0</v>
      </c>
    </row>
    <row r="28" spans="3:17" ht="15" x14ac:dyDescent="0.25">
      <c r="C28" s="65" t="s">
        <v>7</v>
      </c>
      <c r="D28" s="4">
        <f>SUBTOTAL(109,Tabella3[Stimate])</f>
        <v>45</v>
      </c>
      <c r="E28" s="4">
        <f>SUBTOTAL(109,Tabella3[Effettive])</f>
        <v>45</v>
      </c>
    </row>
    <row r="29" spans="3:17" ht="30" customHeight="1" x14ac:dyDescent="0.25">
      <c r="C29" s="58"/>
      <c r="D29" s="58"/>
      <c r="E29" s="58"/>
    </row>
    <row r="30" spans="3:17" ht="20.100000000000001" customHeight="1" x14ac:dyDescent="0.25">
      <c r="C30" s="9" t="s">
        <v>18</v>
      </c>
      <c r="D30" s="38" t="s">
        <v>23</v>
      </c>
      <c r="E30" s="38" t="s">
        <v>24</v>
      </c>
    </row>
    <row r="31" spans="3:17" ht="17.25" x14ac:dyDescent="0.25">
      <c r="C31" s="13" t="s">
        <v>19</v>
      </c>
      <c r="D31" s="80"/>
      <c r="E31" s="80"/>
    </row>
    <row r="32" spans="3:17" ht="17.25" x14ac:dyDescent="0.25">
      <c r="C32" s="14" t="s">
        <v>20</v>
      </c>
      <c r="D32" s="82"/>
      <c r="E32" s="82"/>
    </row>
    <row r="33" spans="3:5" ht="17.25" x14ac:dyDescent="0.25">
      <c r="C33" s="13" t="s">
        <v>21</v>
      </c>
      <c r="D33" s="80"/>
      <c r="E33" s="80"/>
    </row>
    <row r="34" spans="3:5" ht="17.25" x14ac:dyDescent="0.25">
      <c r="C34" s="16" t="s">
        <v>22</v>
      </c>
      <c r="D34" s="84"/>
      <c r="E34" s="84"/>
    </row>
    <row r="35" spans="3:5" ht="15" x14ac:dyDescent="0.25">
      <c r="C35" s="65" t="s">
        <v>7</v>
      </c>
      <c r="D35" s="4">
        <f>SUBTOTAL(109,Tabella4[Stimate])</f>
        <v>0</v>
      </c>
      <c r="E35" s="4">
        <f>SUBTOTAL(109,Tabella4[Effettive])</f>
        <v>0</v>
      </c>
    </row>
    <row r="36" spans="3:5" ht="30" customHeight="1" x14ac:dyDescent="0.25"/>
    <row r="37" spans="3:5" s="59" customFormat="1" x14ac:dyDescent="0.25"/>
    <row r="38" spans="3:5" s="59" customFormat="1" x14ac:dyDescent="0.25"/>
    <row r="39" spans="3:5" s="59" customFormat="1" x14ac:dyDescent="0.25"/>
    <row r="40" spans="3:5" s="59" customFormat="1" x14ac:dyDescent="0.25"/>
    <row r="41" spans="3:5" s="59" customFormat="1" x14ac:dyDescent="0.25"/>
    <row r="42" spans="3:5" s="59" customFormat="1" x14ac:dyDescent="0.25"/>
    <row r="43" spans="3:5" s="59" customFormat="1" ht="30" customHeight="1" x14ac:dyDescent="0.25">
      <c r="C43" s="58"/>
      <c r="D43" s="58"/>
      <c r="E43" s="58"/>
    </row>
    <row r="44" spans="3:5" s="59" customFormat="1" x14ac:dyDescent="0.25"/>
    <row r="45" spans="3:5" s="59" customFormat="1" x14ac:dyDescent="0.25"/>
    <row r="46" spans="3:5" s="59" customFormat="1" x14ac:dyDescent="0.25"/>
    <row r="47" spans="3:5" s="59" customFormat="1" x14ac:dyDescent="0.25"/>
    <row r="48" spans="3:5" s="59" customFormat="1" x14ac:dyDescent="0.25"/>
    <row r="49" spans="3:5" s="59" customFormat="1" x14ac:dyDescent="0.25"/>
    <row r="50" spans="3:5" s="59" customFormat="1" x14ac:dyDescent="0.25"/>
    <row r="51" spans="3:5" s="59" customFormat="1" ht="30" customHeight="1" x14ac:dyDescent="0.25">
      <c r="C51" s="58"/>
      <c r="D51" s="58"/>
      <c r="E51" s="58"/>
    </row>
    <row r="52" spans="3:5" s="59" customFormat="1" x14ac:dyDescent="0.25"/>
    <row r="53" spans="3:5" s="59" customFormat="1" x14ac:dyDescent="0.25"/>
    <row r="54" spans="3:5" s="59" customFormat="1" x14ac:dyDescent="0.25"/>
    <row r="55" spans="3:5" s="59" customFormat="1" x14ac:dyDescent="0.25"/>
    <row r="56" spans="3:5" s="59" customFormat="1" x14ac:dyDescent="0.25"/>
    <row r="57" spans="3:5" s="59" customFormat="1" x14ac:dyDescent="0.25"/>
    <row r="58" spans="3:5" s="59" customFormat="1" x14ac:dyDescent="0.25"/>
    <row r="59" spans="3:5" s="59" customFormat="1" x14ac:dyDescent="0.25"/>
    <row r="60" spans="3:5" s="59" customFormat="1" x14ac:dyDescent="0.25"/>
    <row r="61" spans="3:5" s="59" customFormat="1" x14ac:dyDescent="0.25"/>
    <row r="62" spans="3:5" s="59" customFormat="1" x14ac:dyDescent="0.25"/>
    <row r="63" spans="3:5" s="59" customFormat="1" x14ac:dyDescent="0.25"/>
    <row r="64" spans="3:5" s="59" customFormat="1" x14ac:dyDescent="0.25"/>
    <row r="65" s="59" customFormat="1" x14ac:dyDescent="0.25"/>
    <row r="66" s="59" customFormat="1" x14ac:dyDescent="0.25"/>
    <row r="67" s="59" customFormat="1" x14ac:dyDescent="0.25"/>
    <row r="68" s="59" customFormat="1" x14ac:dyDescent="0.25"/>
    <row r="69" s="59" customFormat="1" x14ac:dyDescent="0.25"/>
    <row r="70" s="59" customFormat="1" x14ac:dyDescent="0.25"/>
  </sheetData>
  <mergeCells count="4">
    <mergeCell ref="G2:H2"/>
    <mergeCell ref="G1:I1"/>
    <mergeCell ref="H4:I4"/>
    <mergeCell ref="B3:I3"/>
  </mergeCells>
  <phoneticPr fontId="2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61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/>
  </sheetViews>
  <sheetFormatPr defaultColWidth="8.88671875" defaultRowHeight="13.5" x14ac:dyDescent="0.25"/>
  <cols>
    <col min="1" max="1" width="6.88671875" style="1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7" customWidth="1"/>
    <col min="6" max="6" width="12.33203125" style="1" customWidth="1"/>
    <col min="7" max="7" width="14.109375" style="1" customWidth="1"/>
    <col min="8" max="16384" width="8.88671875" style="1"/>
  </cols>
  <sheetData>
    <row r="1" spans="1:18" ht="12.75" customHeight="1" x14ac:dyDescent="0.3">
      <c r="B1" s="18"/>
      <c r="C1" s="20"/>
      <c r="D1" s="44"/>
      <c r="E1" s="31"/>
      <c r="F1" s="30"/>
      <c r="G1" s="43"/>
      <c r="H1" s="29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19"/>
      <c r="C2" s="19"/>
      <c r="D2" s="21"/>
      <c r="E2" s="22"/>
      <c r="F2" s="23"/>
      <c r="G2" s="24"/>
      <c r="H2" s="29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104" t="s">
        <v>0</v>
      </c>
      <c r="C3" s="104"/>
      <c r="D3" s="104"/>
      <c r="E3" s="104"/>
      <c r="F3" s="104"/>
      <c r="G3" s="104"/>
      <c r="H3" s="29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28"/>
      <c r="D4" s="34"/>
      <c r="E4" s="35"/>
      <c r="F4" s="101" t="s">
        <v>57</v>
      </c>
      <c r="G4" s="101"/>
      <c r="H4" s="29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17"/>
      <c r="D5" s="17"/>
      <c r="E5" s="1"/>
      <c r="F5" s="25"/>
      <c r="G5" s="25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53"/>
      <c r="B6" s="32"/>
      <c r="C6" s="32"/>
      <c r="D6" s="56"/>
      <c r="E6" s="45"/>
      <c r="F6" s="32" t="s">
        <v>23</v>
      </c>
      <c r="G6" s="32" t="s">
        <v>24</v>
      </c>
    </row>
    <row r="7" spans="1:18" ht="18" x14ac:dyDescent="0.25">
      <c r="B7" s="54" t="s">
        <v>40</v>
      </c>
      <c r="C7" s="65"/>
      <c r="D7" s="70"/>
      <c r="E7" s="1"/>
      <c r="F7" s="55">
        <f>SUM(F14,F21,F28,F36)</f>
        <v>1936</v>
      </c>
      <c r="G7" s="27">
        <f>SUM(G14,G21,G28,G36)</f>
        <v>1831</v>
      </c>
    </row>
    <row r="8" spans="1:18" ht="26.25" customHeight="1" x14ac:dyDescent="0.3">
      <c r="E8" s="1"/>
      <c r="F8" s="25"/>
      <c r="G8" s="25"/>
      <c r="H8"/>
      <c r="I8"/>
      <c r="J8"/>
      <c r="K8"/>
      <c r="L8"/>
      <c r="M8"/>
      <c r="N8"/>
      <c r="O8"/>
      <c r="P8"/>
      <c r="Q8"/>
    </row>
    <row r="9" spans="1:18" s="33" customFormat="1" ht="18.75" x14ac:dyDescent="0.25">
      <c r="A9" s="1"/>
      <c r="B9" s="57" t="s">
        <v>41</v>
      </c>
    </row>
    <row r="10" spans="1:18" ht="18" x14ac:dyDescent="0.25">
      <c r="A10" s="3"/>
      <c r="B10" s="8" t="s">
        <v>23</v>
      </c>
      <c r="C10" s="8" t="s">
        <v>24</v>
      </c>
      <c r="D10" s="8"/>
      <c r="E10" s="71"/>
      <c r="F10" s="8" t="s">
        <v>23</v>
      </c>
      <c r="G10" s="8" t="s">
        <v>24</v>
      </c>
    </row>
    <row r="11" spans="1:18" ht="17.25" x14ac:dyDescent="0.3">
      <c r="B11" s="39">
        <v>300</v>
      </c>
      <c r="C11" s="39">
        <v>278</v>
      </c>
      <c r="D11" s="39" t="s">
        <v>45</v>
      </c>
      <c r="E11" s="91">
        <v>5</v>
      </c>
      <c r="F11" s="92">
        <f>B11*E11</f>
        <v>1500</v>
      </c>
      <c r="G11" s="92">
        <f>C11*E11</f>
        <v>1390</v>
      </c>
    </row>
    <row r="12" spans="1:18" ht="17.25" x14ac:dyDescent="0.3">
      <c r="B12" s="36">
        <v>197</v>
      </c>
      <c r="C12" s="36">
        <v>195</v>
      </c>
      <c r="D12" s="36" t="s">
        <v>46</v>
      </c>
      <c r="E12" s="93">
        <v>2</v>
      </c>
      <c r="F12" s="94">
        <f>B12*E12</f>
        <v>394</v>
      </c>
      <c r="G12" s="94">
        <f>C12*E12</f>
        <v>390</v>
      </c>
    </row>
    <row r="13" spans="1:18" ht="17.25" x14ac:dyDescent="0.3">
      <c r="B13" s="40">
        <v>42</v>
      </c>
      <c r="C13" s="40">
        <v>51</v>
      </c>
      <c r="D13" s="40" t="s">
        <v>35</v>
      </c>
      <c r="E13" s="95">
        <v>1</v>
      </c>
      <c r="F13" s="96">
        <f>B13*E13</f>
        <v>42</v>
      </c>
      <c r="G13" s="96">
        <f>C13*E13</f>
        <v>51</v>
      </c>
    </row>
    <row r="14" spans="1:18" ht="15" x14ac:dyDescent="0.25">
      <c r="B14" s="66"/>
      <c r="C14" s="66"/>
      <c r="D14" s="66"/>
      <c r="E14" s="66"/>
      <c r="F14" s="60">
        <f>SUM(F11:F13)</f>
        <v>1936</v>
      </c>
      <c r="G14" s="60">
        <f>SUM(G11:G13)</f>
        <v>1831</v>
      </c>
    </row>
    <row r="15" spans="1:18" ht="14.25" x14ac:dyDescent="0.3">
      <c r="B15" s="103"/>
      <c r="C15" s="103"/>
      <c r="D15" s="103"/>
      <c r="E15" s="103"/>
      <c r="F15" s="103"/>
      <c r="G15" s="103"/>
    </row>
    <row r="16" spans="1:18" s="33" customFormat="1" ht="18.75" x14ac:dyDescent="0.25">
      <c r="A16" s="1"/>
      <c r="B16" s="57" t="s">
        <v>42</v>
      </c>
      <c r="C16" s="37"/>
      <c r="D16" s="37"/>
      <c r="E16" s="37"/>
      <c r="F16" s="37"/>
      <c r="G16" s="37"/>
    </row>
    <row r="17" spans="1:7" ht="18" x14ac:dyDescent="0.25">
      <c r="B17" s="38" t="s">
        <v>23</v>
      </c>
      <c r="C17" s="38" t="s">
        <v>24</v>
      </c>
      <c r="D17" s="38"/>
      <c r="E17" s="72"/>
      <c r="F17" s="38" t="s">
        <v>23</v>
      </c>
      <c r="G17" s="38" t="s">
        <v>24</v>
      </c>
    </row>
    <row r="18" spans="1:7" ht="17.25" x14ac:dyDescent="0.3">
      <c r="B18" s="39"/>
      <c r="C18" s="39"/>
      <c r="D18" s="73" t="s">
        <v>47</v>
      </c>
      <c r="E18" s="91"/>
      <c r="F18" s="92">
        <f>B18*E18</f>
        <v>0</v>
      </c>
      <c r="G18" s="92">
        <f>C18*E18</f>
        <v>0</v>
      </c>
    </row>
    <row r="19" spans="1:7" ht="17.25" x14ac:dyDescent="0.3">
      <c r="B19" s="36"/>
      <c r="C19" s="36"/>
      <c r="D19" s="74" t="s">
        <v>48</v>
      </c>
      <c r="E19" s="93"/>
      <c r="F19" s="94">
        <f>B19*E19</f>
        <v>0</v>
      </c>
      <c r="G19" s="94">
        <f>C19*E19</f>
        <v>0</v>
      </c>
    </row>
    <row r="20" spans="1:7" ht="17.25" x14ac:dyDescent="0.3">
      <c r="B20" s="40"/>
      <c r="C20" s="40"/>
      <c r="D20" s="75" t="s">
        <v>49</v>
      </c>
      <c r="E20" s="95"/>
      <c r="F20" s="96">
        <f>B20*E20</f>
        <v>0</v>
      </c>
      <c r="G20" s="96">
        <f>C20*E20</f>
        <v>0</v>
      </c>
    </row>
    <row r="21" spans="1:7" ht="15" x14ac:dyDescent="0.25">
      <c r="B21" s="66"/>
      <c r="C21" s="66"/>
      <c r="D21" s="66"/>
      <c r="E21" s="66"/>
      <c r="F21" s="60">
        <f>SUM(F18:F20)</f>
        <v>0</v>
      </c>
      <c r="G21" s="60">
        <f>SUM(G18:G20)</f>
        <v>0</v>
      </c>
    </row>
    <row r="22" spans="1:7" ht="14.25" x14ac:dyDescent="0.3">
      <c r="B22" s="103"/>
      <c r="C22" s="103"/>
      <c r="D22" s="103"/>
      <c r="E22" s="103"/>
      <c r="F22" s="103"/>
      <c r="G22" s="103"/>
    </row>
    <row r="23" spans="1:7" s="33" customFormat="1" ht="18.75" x14ac:dyDescent="0.25">
      <c r="A23" s="1"/>
      <c r="B23" s="57" t="s">
        <v>43</v>
      </c>
      <c r="C23" s="37"/>
      <c r="D23" s="37"/>
      <c r="E23" s="37"/>
      <c r="F23" s="37"/>
      <c r="G23" s="37"/>
    </row>
    <row r="24" spans="1:7" ht="18" x14ac:dyDescent="0.25">
      <c r="B24" s="38" t="s">
        <v>23</v>
      </c>
      <c r="C24" s="38" t="s">
        <v>24</v>
      </c>
      <c r="D24" s="38"/>
      <c r="E24" s="72"/>
      <c r="F24" s="38" t="s">
        <v>23</v>
      </c>
      <c r="G24" s="38" t="s">
        <v>24</v>
      </c>
    </row>
    <row r="25" spans="1:7" ht="17.25" x14ac:dyDescent="0.3">
      <c r="B25" s="39"/>
      <c r="C25" s="39"/>
      <c r="D25" s="39" t="s">
        <v>50</v>
      </c>
      <c r="E25" s="91"/>
      <c r="F25" s="92">
        <f>B25*E25</f>
        <v>0</v>
      </c>
      <c r="G25" s="92">
        <f>C25*E25</f>
        <v>0</v>
      </c>
    </row>
    <row r="26" spans="1:7" ht="17.25" x14ac:dyDescent="0.3">
      <c r="B26" s="36"/>
      <c r="C26" s="36"/>
      <c r="D26" s="36" t="s">
        <v>51</v>
      </c>
      <c r="E26" s="93"/>
      <c r="F26" s="94">
        <f>B26*E26</f>
        <v>0</v>
      </c>
      <c r="G26" s="94">
        <f>C26*E26</f>
        <v>0</v>
      </c>
    </row>
    <row r="27" spans="1:7" ht="17.25" x14ac:dyDescent="0.3">
      <c r="B27" s="40"/>
      <c r="C27" s="40"/>
      <c r="D27" s="40" t="s">
        <v>52</v>
      </c>
      <c r="E27" s="95"/>
      <c r="F27" s="96">
        <f>B27*E27</f>
        <v>0</v>
      </c>
      <c r="G27" s="96">
        <f>C27*E27</f>
        <v>0</v>
      </c>
    </row>
    <row r="28" spans="1:7" ht="15" x14ac:dyDescent="0.25">
      <c r="B28" s="66"/>
      <c r="C28" s="66"/>
      <c r="D28" s="66"/>
      <c r="E28" s="66"/>
      <c r="F28" s="60">
        <f>SUM(F25:F27)</f>
        <v>0</v>
      </c>
      <c r="G28" s="60">
        <f>SUM(G25:G27)</f>
        <v>0</v>
      </c>
    </row>
    <row r="29" spans="1:7" ht="14.25" x14ac:dyDescent="0.3">
      <c r="B29" s="103"/>
      <c r="C29" s="103"/>
      <c r="D29" s="103"/>
      <c r="E29" s="103"/>
      <c r="F29" s="103"/>
      <c r="G29" s="103"/>
    </row>
    <row r="30" spans="1:7" s="33" customFormat="1" ht="18.75" x14ac:dyDescent="0.25">
      <c r="A30" s="1"/>
      <c r="B30" s="57" t="s">
        <v>44</v>
      </c>
      <c r="C30" s="37"/>
      <c r="D30" s="37"/>
      <c r="E30" s="37"/>
      <c r="F30" s="37"/>
      <c r="G30" s="37"/>
    </row>
    <row r="31" spans="1:7" ht="18" x14ac:dyDescent="0.25">
      <c r="B31" s="38" t="s">
        <v>23</v>
      </c>
      <c r="C31" s="38" t="s">
        <v>24</v>
      </c>
      <c r="D31" s="38"/>
      <c r="E31" s="72"/>
      <c r="F31" s="38" t="s">
        <v>23</v>
      </c>
      <c r="G31" s="38" t="s">
        <v>24</v>
      </c>
    </row>
    <row r="32" spans="1:7" ht="17.25" x14ac:dyDescent="0.3">
      <c r="B32" s="39"/>
      <c r="C32" s="39"/>
      <c r="D32" s="76" t="s">
        <v>53</v>
      </c>
      <c r="E32" s="91"/>
      <c r="F32" s="92">
        <f>B32*E32</f>
        <v>0</v>
      </c>
      <c r="G32" s="92">
        <f>C32*E32</f>
        <v>0</v>
      </c>
    </row>
    <row r="33" spans="2:7" ht="17.25" x14ac:dyDescent="0.3">
      <c r="B33"/>
      <c r="C33"/>
      <c r="D33" s="77" t="s">
        <v>53</v>
      </c>
      <c r="E33" s="93"/>
      <c r="F33" s="94">
        <f>B33*E33</f>
        <v>0</v>
      </c>
      <c r="G33" s="94">
        <f>C33*E33</f>
        <v>0</v>
      </c>
    </row>
    <row r="34" spans="2:7" ht="17.25" x14ac:dyDescent="0.3">
      <c r="B34" s="39"/>
      <c r="C34" s="39"/>
      <c r="D34" s="76" t="s">
        <v>53</v>
      </c>
      <c r="E34" s="91"/>
      <c r="F34" s="92">
        <f>B34*E34</f>
        <v>0</v>
      </c>
      <c r="G34" s="92">
        <f>C34*E34</f>
        <v>0</v>
      </c>
    </row>
    <row r="35" spans="2:7" ht="17.25" x14ac:dyDescent="0.3">
      <c r="B35" s="90"/>
      <c r="C35" s="90"/>
      <c r="D35" s="78" t="s">
        <v>53</v>
      </c>
      <c r="E35" s="97"/>
      <c r="F35" s="98">
        <f>B35*E35</f>
        <v>0</v>
      </c>
      <c r="G35" s="98">
        <f>C35*E35</f>
        <v>0</v>
      </c>
    </row>
    <row r="36" spans="2:7" ht="15" x14ac:dyDescent="0.25">
      <c r="B36" s="66"/>
      <c r="C36" s="66"/>
      <c r="D36" s="66"/>
      <c r="E36" s="66"/>
      <c r="F36" s="60">
        <f>SUM(F32:F35)</f>
        <v>0</v>
      </c>
      <c r="G36" s="60">
        <f>SUM(G32:G35)</f>
        <v>0</v>
      </c>
    </row>
    <row r="37" spans="2:7" ht="14.25" x14ac:dyDescent="0.3">
      <c r="B37" s="2"/>
      <c r="C37" s="2"/>
      <c r="D37" s="2"/>
      <c r="E37" s="6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2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62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"/>
  <sheetViews>
    <sheetView showGridLines="0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22.44140625" style="1" customWidth="1"/>
    <col min="3" max="3" width="16.21875" style="1" customWidth="1"/>
    <col min="4" max="4" width="11.6640625" style="1" customWidth="1"/>
    <col min="5" max="5" width="11.109375" style="1" customWidth="1"/>
    <col min="6" max="6" width="23.88671875" style="1" customWidth="1"/>
    <col min="7" max="7" width="28.2187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18"/>
      <c r="C1" s="20"/>
      <c r="D1" s="44"/>
      <c r="E1" s="31"/>
      <c r="F1" s="30"/>
      <c r="G1" s="43"/>
      <c r="I1" s="29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19"/>
      <c r="C2" s="19"/>
      <c r="D2" s="21"/>
      <c r="E2" s="22"/>
      <c r="F2" s="23"/>
      <c r="G2" s="24"/>
      <c r="I2" s="29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104" t="s">
        <v>0</v>
      </c>
      <c r="C3" s="104"/>
      <c r="D3" s="104"/>
      <c r="E3" s="104"/>
      <c r="F3" s="104"/>
      <c r="G3" s="104"/>
      <c r="I3" s="29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28"/>
      <c r="E4" s="47"/>
      <c r="F4" s="101" t="s">
        <v>56</v>
      </c>
      <c r="G4" s="101"/>
      <c r="I4" s="29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17"/>
      <c r="F5" s="17"/>
      <c r="H5" s="25"/>
      <c r="I5" s="25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8"/>
      <c r="C6" s="8"/>
      <c r="D6" s="8"/>
      <c r="E6" s="8"/>
      <c r="F6" s="8" t="s">
        <v>23</v>
      </c>
      <c r="G6" s="8" t="s">
        <v>24</v>
      </c>
    </row>
    <row r="7" spans="1:19" ht="18" customHeight="1" x14ac:dyDescent="0.25">
      <c r="A7" s="3"/>
      <c r="B7" s="61" t="s">
        <v>40</v>
      </c>
      <c r="C7" s="62"/>
      <c r="D7" s="62"/>
      <c r="E7" s="62"/>
      <c r="F7" s="48">
        <f>Ricavi!F7</f>
        <v>1936</v>
      </c>
      <c r="G7" s="48">
        <f>Ricavi!G7</f>
        <v>1831</v>
      </c>
    </row>
    <row r="8" spans="1:19" ht="18" customHeight="1" x14ac:dyDescent="0.25">
      <c r="B8" s="63" t="s">
        <v>54</v>
      </c>
      <c r="C8" s="64"/>
      <c r="D8" s="64"/>
      <c r="E8" s="64"/>
      <c r="F8" s="49">
        <f>Uscite!H7</f>
        <v>1145</v>
      </c>
      <c r="G8" s="49">
        <f>Uscite!I7</f>
        <v>395</v>
      </c>
    </row>
    <row r="9" spans="1:19" ht="18" customHeight="1" x14ac:dyDescent="0.25">
      <c r="B9" s="65" t="s">
        <v>55</v>
      </c>
      <c r="C9" s="59"/>
      <c r="D9" s="59"/>
      <c r="E9" s="59"/>
      <c r="F9" s="4">
        <f>F7-F8</f>
        <v>791</v>
      </c>
      <c r="G9" s="4">
        <f>G7-G8</f>
        <v>1436</v>
      </c>
    </row>
    <row r="10" spans="1:19" ht="18" customHeight="1" x14ac:dyDescent="0.25"/>
  </sheetData>
  <mergeCells count="2">
    <mergeCell ref="B3:G3"/>
    <mergeCell ref="F4:G4"/>
  </mergeCells>
  <phoneticPr fontId="2" type="noConversion"/>
  <pageMargins left="1" right="0.75" top="0.75" bottom="1" header="0.5" footer="0.5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Uscite</vt:lpstr>
      <vt:lpstr>Ricavi</vt:lpstr>
      <vt:lpstr>Riepilogo</vt:lpstr>
      <vt:lpstr>Ricavi!Area_stampa</vt:lpstr>
      <vt:lpstr>Riepilogo!Area_stampa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2017-12-27T06:43:04Z</dcterms:created>
  <dcterms:modified xsi:type="dcterms:W3CDTF">2019-06-05T06:04:23Z</dcterms:modified>
</cp:coreProperties>
</file>